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svg" ContentType="image/svg+xml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vbaProject.bin" ContentType="application/vnd.ms-office.vbaProject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xl/tables/table2.xml" ContentType="application/vnd.openxmlformats-officedocument.spreadsheetml.table+xml"/>
  <Override PartName="/xl/externalLinks/externalLink1.xml" ContentType="application/vnd.openxmlformats-officedocument.spreadsheetml.externalLink+xml"/>
  <Override PartName="/xl/metadata.xml" ContentType="application/vnd.openxmlformats-officedocument.spreadsheetml.sheetMetadata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alcChain.xml" ContentType="application/vnd.openxmlformats-officedocument.spreadsheetml.calcChain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onefsc-my.sharepoint.com/personal/j_eke_fsc_org/Documents/New Approaches 01.01.2021/Continious Improvement/Procedure Dev/Procedure drafts/Approved Draft/CIP for publication 17.05.2022/ES/"/>
    </mc:Choice>
  </mc:AlternateContent>
  <xr:revisionPtr revIDLastSave="16" documentId="13_ncr:1_{15F673DC-3D68-47AA-B216-DF743670A27E}" xr6:coauthVersionLast="47" xr6:coauthVersionMax="47" xr10:uidLastSave="{DA2E873E-ED56-4E97-87FF-36B4B65E5CF6}"/>
  <workbookProtection workbookAlgorithmName="SHA-512" workbookHashValue="HQbk+/RaghNUHlh77H04c1JP6q6veIYU/93wrp8UX0jqDry3VZ8DHrZUWUUx7B0jvRZCNl+GevLSa1PJZS+/6Q==" workbookSaltValue="V/DMKIpLdEkw1T4j39Axmg==" workbookSpinCount="100000" lockStructure="1"/>
  <bookViews>
    <workbookView xWindow="-108" yWindow="-108" windowWidth="23256" windowHeight="12576" tabRatio="702" firstSheet="1" activeTab="1" xr2:uid="{364FBF32-D5FC-4114-A8B8-2BFBA350ED95}"/>
  </bookViews>
  <sheets>
    <sheet name="LestDesp" sheetId="3" state="hidden" r:id="rId1"/>
    <sheet name="Ident. act. impact neg." sheetId="1" r:id="rId2"/>
    <sheet name="Plan act.impact neg." sheetId="2" r:id="rId3"/>
    <sheet name="Plan CC" sheetId="8" r:id="rId4"/>
    <sheet name=" Cambios CC" sheetId="10" r:id="rId5"/>
    <sheet name="Plan CMC" sheetId="9" r:id="rId6"/>
    <sheet name="Ayuda" sheetId="11" r:id="rId7"/>
  </sheets>
  <externalReferences>
    <externalReference r:id="rId8"/>
  </externalReferences>
  <definedNames>
    <definedName name="InputOption1" localSheetId="4">'[1]Input table'!#REF!</definedName>
    <definedName name="InputOption1">'[1]Input table'!#REF!</definedName>
    <definedName name="InputOption2">'[1]Input table'!$A$1:$A$5</definedName>
    <definedName name="InputOptions2">'[1]Input table'!$A$1:$A$4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1" i="1" l="1"/>
  <c r="C18" i="1"/>
  <c r="F18" i="1"/>
  <c r="C17" i="1"/>
  <c r="F17" i="1"/>
  <c r="C16" i="1"/>
  <c r="F16" i="1"/>
  <c r="O9" i="8"/>
  <c r="O10" i="8"/>
  <c r="O11" i="8"/>
  <c r="O12" i="8"/>
  <c r="O13" i="8"/>
  <c r="O14" i="8"/>
  <c r="O15" i="8"/>
  <c r="O16" i="8"/>
  <c r="O17" i="8"/>
  <c r="O18" i="8"/>
  <c r="O19" i="8"/>
  <c r="O20" i="8"/>
  <c r="O21" i="8"/>
  <c r="O22" i="8"/>
  <c r="O23" i="8"/>
  <c r="O24" i="8"/>
  <c r="O25" i="8"/>
  <c r="O26" i="8"/>
  <c r="O27" i="8"/>
  <c r="O28" i="8"/>
  <c r="O29" i="8"/>
  <c r="O30" i="8"/>
  <c r="O31" i="8"/>
  <c r="O32" i="8"/>
  <c r="O33" i="8"/>
  <c r="O34" i="8"/>
  <c r="O35" i="8"/>
  <c r="O36" i="8"/>
  <c r="O37" i="8"/>
  <c r="O38" i="8"/>
  <c r="O39" i="8"/>
  <c r="O40" i="8"/>
  <c r="O41" i="8"/>
  <c r="O8" i="8"/>
  <c r="Q4" i="9" l="1"/>
  <c r="Q27" i="9"/>
  <c r="Q28" i="9"/>
  <c r="Q29" i="9"/>
  <c r="Q30" i="9"/>
  <c r="D7" i="2"/>
  <c r="R10" i="9"/>
  <c r="R11" i="9"/>
  <c r="R12" i="9"/>
  <c r="R13" i="9"/>
  <c r="R14" i="9"/>
  <c r="R15" i="9"/>
  <c r="R16" i="9"/>
  <c r="R17" i="9"/>
  <c r="R18" i="9"/>
  <c r="R19" i="9"/>
  <c r="R20" i="9"/>
  <c r="R21" i="9"/>
  <c r="R22" i="9"/>
  <c r="R23" i="9"/>
  <c r="R24" i="9"/>
  <c r="R25" i="9"/>
  <c r="R26" i="9"/>
  <c r="R27" i="9"/>
  <c r="R9" i="9"/>
  <c r="C15" i="1" l="1"/>
  <c r="F15" i="1"/>
  <c r="Q24" i="9"/>
  <c r="Q25" i="9"/>
  <c r="Q26" i="9"/>
  <c r="R28" i="9"/>
  <c r="R29" i="9"/>
  <c r="R30" i="9"/>
  <c r="Q23" i="9"/>
  <c r="Q22" i="9"/>
  <c r="Q21" i="9"/>
  <c r="Q20" i="9"/>
  <c r="Q19" i="9"/>
  <c r="Q18" i="9"/>
  <c r="Q17" i="9"/>
  <c r="Q16" i="9"/>
  <c r="Q15" i="9"/>
  <c r="Q14" i="9"/>
  <c r="Q13" i="9"/>
  <c r="Q12" i="9"/>
  <c r="Q11" i="9"/>
  <c r="Q10" i="9"/>
  <c r="Q9" i="9"/>
  <c r="AG6" i="9"/>
  <c r="AG5" i="9"/>
  <c r="AG4" i="9"/>
  <c r="AG3" i="9"/>
  <c r="C3" i="9"/>
  <c r="AG2" i="9"/>
  <c r="Q3" i="8"/>
  <c r="P3" i="8"/>
  <c r="O3" i="8"/>
  <c r="C13" i="1"/>
  <c r="C14" i="1"/>
  <c r="F13" i="1"/>
  <c r="F14" i="1"/>
  <c r="C6" i="9" l="1"/>
  <c r="AG7" i="9"/>
  <c r="C4" i="9"/>
  <c r="C5" i="9" s="1"/>
  <c r="B14" i="8" a="1"/>
  <c r="B14" i="8" s="1"/>
  <c r="B22" i="8" a="1"/>
  <c r="B22" i="8" s="1"/>
  <c r="B30" i="8" a="1"/>
  <c r="B30" i="8" s="1"/>
  <c r="B41" i="8" a="1"/>
  <c r="B41" i="8" s="1"/>
  <c r="B10" i="8" a="1"/>
  <c r="B10" i="8" s="1"/>
  <c r="B18" i="8" a="1"/>
  <c r="B18" i="8" s="1"/>
  <c r="B26" i="8" a="1"/>
  <c r="B26" i="8" s="1"/>
  <c r="B34" i="8" a="1"/>
  <c r="B34" i="8" s="1"/>
  <c r="B12" i="8" a="1"/>
  <c r="B12" i="8" s="1"/>
  <c r="B20" i="8" a="1"/>
  <c r="B20" i="8" s="1"/>
  <c r="B28" i="8" a="1"/>
  <c r="B28" i="8" s="1"/>
  <c r="B36" i="8" a="1"/>
  <c r="B36" i="8" s="1"/>
  <c r="B8" i="8" a="1"/>
  <c r="B8" i="8" s="1"/>
  <c r="B16" i="8" a="1"/>
  <c r="B16" i="8" s="1"/>
  <c r="B24" i="8" a="1"/>
  <c r="B24" i="8" s="1"/>
  <c r="B32" i="8" a="1"/>
  <c r="B32" i="8" s="1"/>
  <c r="B9" i="8" a="1"/>
  <c r="B9" i="8" s="1"/>
  <c r="B11" i="8" a="1"/>
  <c r="B11" i="8" s="1"/>
  <c r="B13" i="8" a="1"/>
  <c r="B13" i="8" s="1"/>
  <c r="B15" i="8" a="1"/>
  <c r="B15" i="8" s="1"/>
  <c r="B17" i="8" a="1"/>
  <c r="B17" i="8" s="1"/>
  <c r="B19" i="8" a="1"/>
  <c r="B19" i="8" s="1"/>
  <c r="B21" i="8" a="1"/>
  <c r="B21" i="8" s="1"/>
  <c r="B23" i="8" a="1"/>
  <c r="B23" i="8" s="1"/>
  <c r="B25" i="8" a="1"/>
  <c r="B25" i="8" s="1"/>
  <c r="B27" i="8" a="1"/>
  <c r="B27" i="8" s="1"/>
  <c r="B29" i="8" a="1"/>
  <c r="B29" i="8" s="1"/>
  <c r="B31" i="8" a="1"/>
  <c r="B31" i="8" s="1"/>
  <c r="B33" i="8" a="1"/>
  <c r="B33" i="8" s="1"/>
  <c r="B35" i="8" a="1"/>
  <c r="B35" i="8" s="1"/>
  <c r="B40" i="8" a="1"/>
  <c r="B40" i="8" s="1"/>
  <c r="C12" i="1" l="1"/>
  <c r="F12" i="1"/>
  <c r="F11" i="1"/>
  <c r="F4" i="3" a="1"/>
  <c r="F4" i="3" s="1"/>
  <c r="D6" i="2"/>
  <c r="C11" i="1"/>
  <c r="B4" i="3" l="1" a="1"/>
  <c r="B4" i="3" s="1"/>
  <c r="D4" i="3" a="1"/>
  <c r="D4" i="3" s="1"/>
  <c r="Q3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<sst xmlns="http://schemas.openxmlformats.org/spreadsheetml/2006/main" count="245" uniqueCount="202">
  <si>
    <t>No</t>
  </si>
  <si>
    <t>Quarter</t>
  </si>
  <si>
    <t>I Q</t>
  </si>
  <si>
    <t>II Q</t>
  </si>
  <si>
    <t>III Q</t>
  </si>
  <si>
    <t>IV Q</t>
  </si>
  <si>
    <t>Disponible</t>
  </si>
  <si>
    <t>10.3.</t>
  </si>
  <si>
    <t>10.4</t>
  </si>
  <si>
    <t>10.5.</t>
  </si>
  <si>
    <t>10.7</t>
  </si>
  <si>
    <t>10.8</t>
  </si>
  <si>
    <t>Principio</t>
  </si>
  <si>
    <t>Criterio</t>
  </si>
  <si>
    <t>Activa se planifica accion.</t>
  </si>
  <si>
    <t>10.6.</t>
  </si>
  <si>
    <t>✔</t>
  </si>
  <si>
    <t>Core Criteria:</t>
  </si>
  <si>
    <t>Planning:</t>
  </si>
  <si>
    <t>Advance:</t>
  </si>
  <si>
    <t>Column1</t>
  </si>
  <si>
    <t>Cantidades</t>
  </si>
  <si>
    <t>Year 1</t>
  </si>
  <si>
    <t>Year 2</t>
  </si>
  <si>
    <t>Year 3</t>
  </si>
  <si>
    <t>Year 4</t>
  </si>
  <si>
    <t>Year 5</t>
  </si>
  <si>
    <t>Controles</t>
  </si>
  <si>
    <t>1.1. Respetar las leyes nacionales y locales y los requisitos administrativos. (CC)</t>
  </si>
  <si>
    <t>1.2. Pagar tasas, derechos, impuestos y otros gastos. (CC)</t>
  </si>
  <si>
    <t>1.3</t>
  </si>
  <si>
    <t>1.3. Respetar las disposiciones de todos los acuerdos internacionales vinculantes (países firmantes). (CC)</t>
  </si>
  <si>
    <t>1.4</t>
  </si>
  <si>
    <t>1.4. Los conflictos entre las leyes, los reglamentos y los P &amp; C del FSC se evaluarán caso por caso. (CC)</t>
  </si>
  <si>
    <t>1.6</t>
  </si>
  <si>
    <t>1.6. Demostrar un compromiso a largo plazo de adhesión a los P y C del FSC. (CC)</t>
  </si>
  <si>
    <t>2.1</t>
  </si>
  <si>
    <t>2.1. Demostrar los derechos de uso de los bosques a largo plazo. (CC)</t>
  </si>
  <si>
    <t>2.2</t>
  </si>
  <si>
    <t>2.2. Las comunidades locales mantienen el control, a menos que deleguen el control con el CLPI a otros organismos. (CC)</t>
  </si>
  <si>
    <t>2.3</t>
  </si>
  <si>
    <t>2.3. Mecanismos adecuados para resolver las controversias sobre las reclamaciones de tenencia y derecho de uso. (CC)</t>
  </si>
  <si>
    <t>3.1. Los Pueblos Indígenas controlan el manejo forestal, a menos que deleguen el control con el CLPI a otros organismos. (CC)</t>
  </si>
  <si>
    <t>3.2. No amenazar o disminuir los recursos o derechos de tenencia de los Pueblos Indígenas. (CC)</t>
  </si>
  <si>
    <t>4.2. Cubrir la salud y la seguridad de los empleados y sus familias. (CC)</t>
  </si>
  <si>
    <t>4.3. Derechos de los trabajadores (Convenios 87 y 98 de la OIT). (CC)</t>
  </si>
  <si>
    <t>4.5. Resolver las disputas y ofrecer una compensación justa a la población local afectada. (CC)</t>
  </si>
  <si>
    <t>5.3. Minimizar los residuos asociados a las operaciones de aprovechamiento y transformación en el sitio y evitar los daños a otros recursos forestales. (CC)</t>
  </si>
  <si>
    <t>5.6. La tasa de aprovechamiento de los productos forestales no deberá superar niveles que puedan sostenerse de forma permanente. (CC)</t>
  </si>
  <si>
    <t>6.1. Evaluación de Impacto Ambiental. (CCA)</t>
  </si>
  <si>
    <t>6.2. Proteger las especies raras, amenazadas o en peligro y sus hábitats. (CC)</t>
  </si>
  <si>
    <t>6.4. Proteger muestras representativas de los ecosistemas existentes en el paisaje. (CC)</t>
  </si>
  <si>
    <t>6.5. Controlar la erosión; minimizar los daños al bosque durante el aprovechamiento y la construcción de carreteras, y proteger los recursos hídricos (CC).</t>
  </si>
  <si>
    <t>6.6. Adopción de métodos de manejo de plagas no químicos y respetuosos con el medio ambiente. (CC)</t>
  </si>
  <si>
    <t>6.8.  Minimizar, monitorear y controlar estrictamente el uso de agentes de control biológico. (CC)</t>
  </si>
  <si>
    <t>6.9. Uso de especies exóticas solo si se controla el efecto invasor. (CC)</t>
  </si>
  <si>
    <t>6.10. No convertir los bosques en plantaciones o usos no forestales. (CC)</t>
  </si>
  <si>
    <t>8.3. Trazabilidad de la cadena de custodia. (CC)</t>
  </si>
  <si>
    <t>9.1. Evaluación de los Altos Valores de Conservación. (CC)</t>
  </si>
  <si>
    <t>10.1. Establecer objetivos de manejo para las plantaciones. (CC)</t>
  </si>
  <si>
    <t>10.2. Las plantaciones deben promover la protección, restauración y conservación de los bosques naturales. (CC)</t>
  </si>
  <si>
    <t>10.3. Se prefiere la diversidad en la composición de las plantaciones. (CMC)</t>
  </si>
  <si>
    <t>10.4. La selección de especies. Se prefieren las especies autóctonas a las exóticas. (CC)</t>
  </si>
  <si>
    <t>10.5. Una parte de la zona se maneja para restaurar la cubierta forestal natural. (CC)</t>
  </si>
  <si>
    <t>10.6. Mantener o mejorar la estructura, la fertilidad y la actividad biológica del suelo. (CC)</t>
  </si>
  <si>
    <t>10.7. Manejo integrado de plagas en la plantación. (CC)</t>
  </si>
  <si>
    <t>10.8. Posibles impactos ecológicos y sociales de las plantaciones in el sitio y fuera de él. (CC)</t>
  </si>
  <si>
    <t>10.9. Las plantaciones establecidas en zonas convertidas de bosques naturales después del 11/1994 normalmente no podrán optar a la certificación. (CC)</t>
  </si>
  <si>
    <t>1.5. Protección de las áreas de manejo forestal. (CMC)</t>
  </si>
  <si>
    <t>3.3. Proteger los lugares de especial importancia cultural, ecológica, económica o religiosa para los Pueblos Indígenas. (CMC)</t>
  </si>
  <si>
    <t>3.4. Compensación a los Pueblos Indígenas por la aplicación de sus conocimientos tradicionales. (CMC)</t>
  </si>
  <si>
    <t>4.1. Oportunidades de empleo, formación y otros servicios para las comunidades. (CMC)</t>
  </si>
  <si>
    <t>4.4. Evaluaciones de impactos sociales y consultas al respecto. (CMC)</t>
  </si>
  <si>
    <t>5.1. Viabilidad económica teniendo en cuenta los costes ambientales, sociales y operativos. (CMC)</t>
  </si>
  <si>
    <t>5.2. Utilización óptima y transformación local de la diversidad de productos forestales. (CMC)</t>
  </si>
  <si>
    <t>5.4. Fortalecer y diversificar la economía local, evitando depender de un solo producto forestal. (CMC)</t>
  </si>
  <si>
    <t>5.5. Reconocer y mantener el valor de los servicios y recursos forestales, como las cuencas hidrográficas y la pesca. (CMC)</t>
  </si>
  <si>
    <t>6.3. Las funciones y los valores ecológicos deberán mantenerse intactos, mejorarse o restaurarse. (CMC)</t>
  </si>
  <si>
    <t>6.7. Eliminar los residuos químicos de una manera ambientalmente apropiada (CMC).</t>
  </si>
  <si>
    <t>7.1. Plan de Manejo. (CMC)</t>
  </si>
  <si>
    <t>7.2. Revisar periódicamente el Plan de Manejo. (CMC)</t>
  </si>
  <si>
    <t>7.3. Formación y supervisión adecuadas para los trabajadores. (CMC)</t>
  </si>
  <si>
    <t>7.4. Resumen del Plan de Manejo disponible al público. (CMC)</t>
  </si>
  <si>
    <t>8.1. Procedimientos de monitoreo (CMC)</t>
  </si>
  <si>
    <t>8.2. Investigación y recogida de datos. (CMC)</t>
  </si>
  <si>
    <t>8.4. Incorporar los resultados del monitoreo al Plan de Manejo. (CMC)</t>
  </si>
  <si>
    <t>8.5. Resumen de los resultados del monitoreo a disposición del público. (CMC)</t>
  </si>
  <si>
    <t>9.2. Consulta sobre los atributos de conservación identificados. (CMC)</t>
  </si>
  <si>
    <t>9.3. Mantenimiento y/o mejora de los atributos de conservación aplicables. (CMC)</t>
  </si>
  <si>
    <t xml:space="preserve">9.4. Monitoreo anual de los atributos de conservación aplicables. (CMC) </t>
  </si>
  <si>
    <t>en los 3 años debe estar programado para 50% de las actividades. Mandar alerta</t>
  </si>
  <si>
    <t>3 Years planning:</t>
  </si>
  <si>
    <t>Aplicabilidad</t>
  </si>
  <si>
    <t>Trimestre</t>
  </si>
  <si>
    <t>Año I</t>
  </si>
  <si>
    <t>Año II</t>
  </si>
  <si>
    <t>Año III</t>
  </si>
  <si>
    <t>Año IV</t>
  </si>
  <si>
    <t>Año V</t>
  </si>
  <si>
    <t>Criterios</t>
  </si>
  <si>
    <t>4.2</t>
  </si>
  <si>
    <t>6.8</t>
  </si>
  <si>
    <t>6.9</t>
  </si>
  <si>
    <t>10.1</t>
  </si>
  <si>
    <t>10.2</t>
  </si>
  <si>
    <t>No.</t>
  </si>
  <si>
    <r>
      <rPr>
        <b/>
        <sz val="10"/>
        <color theme="1"/>
        <rFont val="Arial"/>
        <family val="2"/>
      </rPr>
      <t xml:space="preserve">Principio 1 Cumplimiento de las Leyes  </t>
    </r>
    <r>
      <rPr>
        <sz val="10"/>
        <color theme="1"/>
        <rFont val="Arial"/>
        <family val="2"/>
      </rPr>
      <t xml:space="preserve">        La Organización* deberá* cumplir todas las leyes*, reglamentos y tratados internacionales ratificados* en el ámbito nacional, así como las convenciones y los acuerdos, que sean aplicables</t>
    </r>
  </si>
  <si>
    <t xml:space="preserve">1.2. La Organización* deberá* demostrar que el estatus legal* de la Unidad de Manejo*, incluyendo los derechos de tenencia y uso*, así como sus límites, están claramente definidos.  </t>
  </si>
  <si>
    <t xml:space="preserve">1.3. La Organización* deberá* contar con los derechos legales* para operar en la Unidad de Manejo*, que sean acordes con el estatus legal* de La Organización* y de la Unidad de Manejo*, y deberá* cumplir las obligaciones legales* asociadas, definidas en las leyes, reglamentos y requisitos administrativos, nacionales y locales, que sean aplicables. Los derechos legales* deberán* cubrir el aprovechamiento de productos y/o el suministro de servicios del ecosistema* procedentes de la Unidad de Manejo*. La Organización* deberá* pagar los importes establecidos legalmente, asociados a dichos derechos y obligaciones. </t>
  </si>
  <si>
    <t>1.4 La Organización* deberá* desarrollar e implementar medidas, y/o deberá* colaborar con las entidades reguladoras, para proteger de forma sistemática la Unidad de Manejo* frente al uso de recursos y asentamientos no autorizados o ilegales, así como frente a otras actividades ilícitas.</t>
  </si>
  <si>
    <t xml:space="preserve">1.5 La Organización* deberá* cumplir todas las leyes nacionales* y locales* aplicables, las convenciones internacionales ratificadas* y los códigos de prácticas obligatorios, relacionados con el transporte y el comercio de productos forestales, dentro y desde la Unidad de Manejo* y/o hasta el primer punto de venta.  </t>
  </si>
  <si>
    <t xml:space="preserve">1.6 La Organización deberá* identificar, prevenir y solucionar las controversias sobre asuntos relacionados con el derecho escrito* o consuetudinario* que puedan ser resueltas oportunamente de forma extrajudicial, involucrando* a los actores afectados*.   </t>
  </si>
  <si>
    <t xml:space="preserve">1.7 La Organización* deberá* hacer público su compromiso de no ofrecer o recibir sobornos en dinero ni prestarse a cualquier otra forma de corrupción, y deberá* cumplir la legislación de lucha contra la corrupción, si ésta existe. En caso de no existir, La Organización* deberá* implementar otras medidas contra la corrupción, proporcionales a la escala* y a la intensidad* de las actividades de manejo y al riesgo* de corrupción.  </t>
  </si>
  <si>
    <r>
      <t xml:space="preserve">1.8 </t>
    </r>
    <r>
      <rPr>
        <i/>
        <sz val="10"/>
        <color theme="1"/>
        <rFont val="Arial"/>
        <family val="2"/>
      </rPr>
      <t>La Organización</t>
    </r>
    <r>
      <rPr>
        <sz val="10"/>
        <color theme="1"/>
        <rFont val="Arial"/>
        <family val="2"/>
      </rPr>
      <t xml:space="preserve">* </t>
    </r>
    <r>
      <rPr>
        <i/>
        <sz val="10"/>
        <color theme="1"/>
        <rFont val="Arial"/>
        <family val="2"/>
      </rPr>
      <t>deberá*</t>
    </r>
    <r>
      <rPr>
        <sz val="10"/>
        <color theme="1"/>
        <rFont val="Arial"/>
        <family val="2"/>
      </rPr>
      <t xml:space="preserve"> demostrar su compromiso de adhesión a largo plazo a los </t>
    </r>
    <r>
      <rPr>
        <i/>
        <sz val="10"/>
        <color theme="1"/>
        <rFont val="Arial"/>
        <family val="2"/>
      </rPr>
      <t>Principios</t>
    </r>
    <r>
      <rPr>
        <sz val="10"/>
        <color theme="1"/>
        <rFont val="Arial"/>
        <family val="2"/>
      </rPr>
      <t xml:space="preserve">* y </t>
    </r>
    <r>
      <rPr>
        <i/>
        <sz val="10"/>
        <color theme="1"/>
        <rFont val="Arial"/>
        <family val="2"/>
      </rPr>
      <t>Criterios</t>
    </r>
    <r>
      <rPr>
        <sz val="10"/>
        <color theme="1"/>
        <rFont val="Arial"/>
        <family val="2"/>
      </rPr>
      <t xml:space="preserve">* del FSC en la </t>
    </r>
    <r>
      <rPr>
        <i/>
        <sz val="10"/>
        <color theme="1"/>
        <rFont val="Arial"/>
        <family val="2"/>
      </rPr>
      <t>Unidad de Manejo</t>
    </r>
    <r>
      <rPr>
        <sz val="10"/>
        <color theme="1"/>
        <rFont val="Arial"/>
        <family val="2"/>
      </rPr>
      <t xml:space="preserve">* y a las Políticas y Estándares del FSC relacionados. Una declaración que recoja este compromiso </t>
    </r>
    <r>
      <rPr>
        <i/>
        <sz val="10"/>
        <color theme="1"/>
        <rFont val="Arial"/>
        <family val="2"/>
      </rPr>
      <t>deberá*</t>
    </r>
    <r>
      <rPr>
        <sz val="10"/>
        <color theme="1"/>
        <rFont val="Arial"/>
        <family val="2"/>
      </rPr>
      <t xml:space="preserve"> incluirse en un documento a </t>
    </r>
    <r>
      <rPr>
        <i/>
        <sz val="10"/>
        <color theme="1"/>
        <rFont val="Arial"/>
        <family val="2"/>
      </rPr>
      <t xml:space="preserve">disposición pública* </t>
    </r>
    <r>
      <rPr>
        <sz val="10"/>
        <color theme="1"/>
        <rFont val="Arial"/>
        <family val="2"/>
      </rPr>
      <t xml:space="preserve">y gratuita.  </t>
    </r>
  </si>
  <si>
    <r>
      <rPr>
        <b/>
        <sz val="10"/>
        <color theme="1"/>
        <rFont val="Arial"/>
        <family val="2"/>
      </rPr>
      <t>Principio 2: Derechos de los trabajadores* y condiciones de empleo.</t>
    </r>
    <r>
      <rPr>
        <sz val="10"/>
        <color theme="1"/>
        <rFont val="Arial"/>
        <family val="2"/>
      </rPr>
      <t xml:space="preserve">                                                          La Organización* deberá *mantener o mejorar el bienestar social y económico de los trabajadores.  </t>
    </r>
  </si>
  <si>
    <t>2.1 La Organización* deberá* respaldar* los principios* y derechos en el trabajo, tal y como aparecen definidos en la Declaración de la OIT, relativa a los Principios y Derechos Fundamentales en el Trabajo (1998), que están basados en los ocho Convenios Fundamentales de la OIT. (C4.3 V4)</t>
  </si>
  <si>
    <t>2.2 La Organización* deberá* promover la equidad de género* en las prácticas de empleo, las oportunidades de capacitación, la adjudicación de contratos, los procesos para involucrar* a los actores sociales* y las actividades de manejo.</t>
  </si>
  <si>
    <t xml:space="preserve">2.3 La Organización* deberá* implementar prácticas de seguridad y salud para proteger a los trabajadores* frente a los riesgos contra la seguridad y la salud laboral. Estas prácticas deberán* ser proporcionales a la escala, intensidad y riesgo* de las actividades de manejo y deberán* cumplir o superar las recomendaciones del Código de Prácticas de la OIT sobre Seguridad y Salud en el Trabajo Forestal.  </t>
  </si>
  <si>
    <t xml:space="preserve">2.4 La Organización* deberá* pagar salarios que cumplan o excedan las normas mínimas del sector forestal, otros convenios salariales reconocidos para el sector forestal o salarios mínimos vitales*, siempre que éstos sean más altos que los salarios mínimos legales*. Cuando no exista ninguno de éstos, La Organización* deberá*, involucrando* a los trabajadores*, desarrollar mecanismos para determinar los salarios mínimos vitales*. </t>
  </si>
  <si>
    <t xml:space="preserve">2.5 La Organización* deberá* demostrar que los trabajadores* cuentan con capacitación y supervisión específica para cada puesto, con el objetivo de implementar de forma segura y efectiva el Plan de Manejo* y todas las actividades de manejo. </t>
  </si>
  <si>
    <t xml:space="preserve">2.6 La Organización*, involucrando* a los trabajadores*, deberá* contar con mecanismos para resolver quejas y para otorgar indemnizaciones justas a los trabajadores por pérdidas o daños en sus propiedades, enfermedades* o lesiones laborales*, ocurridas mientras éstos estén trabajando para La Organización*. </t>
  </si>
  <si>
    <r>
      <rPr>
        <b/>
        <sz val="10"/>
        <color theme="1"/>
        <rFont val="Arial"/>
        <family val="2"/>
      </rPr>
      <t xml:space="preserve">Principio 3: Derechos de los Pueblos Indígenas*     </t>
    </r>
    <r>
      <rPr>
        <sz val="10"/>
        <color theme="1"/>
        <rFont val="Arial"/>
        <family val="2"/>
      </rPr>
      <t xml:space="preserve">       La Organización* deberá* identificar y respaldar* los derechos legales y consuetudinarios* de los pueblos indígenas*, en relación con la propiedad, uso y manejo de la tierra, territorios y recursos, que resulten afectados por las actividades de manejo.  </t>
    </r>
  </si>
  <si>
    <t xml:space="preserve">3.1 La Organización* deberá* identificar a los pueblos indígenas* que existan dentro de la Unidad de Manejo* o que estén afectados por las actividades de manejo. A continuación, La Organización* deberá* identificar, involucrando* a estos pueblos indígenas, sus derechos de tenencia*, sus derechos de acceso y uso de los recursos forestales y servicios del ecosistema*, sus derechos consuetudinarios*, y los derechos y obligaciones legales que sean aplicables dentro de la Unidad de Manejo*.  La Organización* deberá* identificar también las áreas donde estos derechos estén en litigio.  </t>
  </si>
  <si>
    <t xml:space="preserve">3.2 La Organización* deberá* reconocer y respaldar* los derechos legales* y consuetudinarios* de los pueblos indígenas* para conservar el control sobre las actividades de manejo en el interior de la Unidad de Manejo* o relacionadas con la misma, en la medida necesaria para proteger sus derechos, recursos, tierras y territorios*. La delegación del control a terceros por parte de los pueblos indígenas* requiere de un proceso de Consentimiento Previo, Libre e Informado*.  </t>
  </si>
  <si>
    <t>3.3 En caso de delegación del control sobre las actividades de manejo, deberá* establecerse un acuerdo vinculante entre La Organización* y los pueblos indígenas*, a través de un proceso de Consentimiento Previo, Libre e Informado*. Este acuerdo deberá* definir su duración, disposiciones sobre renegociación, renovación, rescisión, condiciones económicas y otros términos y condiciones. El acuerdo deberá* incluir disposiciones para que los pueblos indígenas* supervisen el cumplimiento de los términos y de las condiciones del mismo por parte de La Organización*. (Nuevo)</t>
  </si>
  <si>
    <r>
      <t xml:space="preserve">3.4 </t>
    </r>
    <r>
      <rPr>
        <i/>
        <sz val="10"/>
        <color theme="1"/>
        <rFont val="Arial"/>
        <family val="2"/>
      </rPr>
      <t>La Organización* deberá*</t>
    </r>
    <r>
      <rPr>
        <sz val="10"/>
        <color theme="1"/>
        <rFont val="Arial"/>
        <family val="2"/>
      </rPr>
      <t xml:space="preserve"> reconocer y </t>
    </r>
    <r>
      <rPr>
        <i/>
        <sz val="10"/>
        <color theme="1"/>
        <rFont val="Arial"/>
        <family val="2"/>
      </rPr>
      <t>respaldar*</t>
    </r>
    <r>
      <rPr>
        <sz val="10"/>
        <color theme="1"/>
        <rFont val="Arial"/>
        <family val="2"/>
      </rPr>
      <t xml:space="preserve"> los derechos, costumbres y cultura de los </t>
    </r>
    <r>
      <rPr>
        <i/>
        <sz val="10"/>
        <color theme="1"/>
        <rFont val="Arial"/>
        <family val="2"/>
      </rPr>
      <t>pueblos indígenas*</t>
    </r>
    <r>
      <rPr>
        <sz val="10"/>
        <color theme="1"/>
        <rFont val="Arial"/>
        <family val="2"/>
      </rPr>
      <t xml:space="preserve">, tal y como se definen en la Declaración de las Naciones Unidas sobre los Derechos de los Pueblos Indígenas (2007) y en el Convenio 169 de la OIT (1989).  </t>
    </r>
  </si>
  <si>
    <t xml:space="preserve">3.5 La Organización*, involucrando* a los pueblos indígenas*, deberá* identificar los lugares que sean de especial importancia cultural, ecológica, económica, religiosa o espiritual y en los que dichos pueblos indígenas* posean los derechos legales* o consuetudinarios*. Estos lugares deberán* ser reconocidos por La Organización* y su manejo y/o protección* deberá* acordarse involucrando* a los pueblos indígenas*. </t>
  </si>
  <si>
    <t xml:space="preserve">3.6 La Organización* deberá* respaldar* los derechos de los pueblos indígenas* a proteger y utilizar sus conocimientos tradicionales y deberá* compensar a los pueblos indígenas* por la utilización de estos conocimientos y de su propiedad intelectual*.  Como en el Criterio 3.3, deberá* establecerse un acuerdo vinculante entre La Organización* y los pueblos indígenas* para dicha utilización antes de que ésta tenga lugar, a través de un proceso de Consentimiento Previo, Libre e Informado*, que deberá* ser coherente con la protección* de los derechos de propiedad intelectual*.  </t>
  </si>
  <si>
    <r>
      <rPr>
        <b/>
        <sz val="10"/>
        <color theme="1"/>
        <rFont val="Arial"/>
        <family val="2"/>
      </rPr>
      <t>Principio 4 Relaciones con las Comunidade</t>
    </r>
    <r>
      <rPr>
        <sz val="10"/>
        <color theme="1"/>
        <rFont val="Arial"/>
        <family val="2"/>
      </rPr>
      <t>s                                     La Organización* deberá* contribuir al mantenimiento o mejora del bienestar social y económico de las comunidades locales*.</t>
    </r>
  </si>
  <si>
    <t>4.1 La Organización* deberá* identificar a las comunidades locales* que existen dentro de la Unidad de Manejo* y aquellas que resulten afectadas por las actividades de manejo. A continuación, La Organización* deberá* también identificar, involucrando* a estas comunidades locales*, sus derechos de tenencia*, acceso y uso de los recursos forestales, y servicios del ecosistema*, así como sus derechos consuetudinarios*, derechos y obligaciones legales* que sean aplicables dentro de la Unidad de Manejo*.  (Nuevo)</t>
  </si>
  <si>
    <t xml:space="preserve">4.2 La Organización* deberá* reconocer y respaldar* los derechos legales* y consuetudinarios* de las comunidades locales* para conservar el control sobre las actividades de manejo en el interior de la Unidad de Manejo* o relacionadas con la misma, en la medida que sea necesaria para proteger sus derechos, recursos, tierras y territorios*. La delegación del control a terceros por parte de las comunidades locales* requiere de un proceso de Consentimiento Libre, Previo e Informado*. </t>
  </si>
  <si>
    <r>
      <t xml:space="preserve">4.3 </t>
    </r>
    <r>
      <rPr>
        <i/>
        <sz val="10"/>
        <color theme="1"/>
        <rFont val="Arial"/>
        <family val="2"/>
      </rPr>
      <t>La Organización</t>
    </r>
    <r>
      <rPr>
        <sz val="10"/>
        <color theme="1"/>
        <rFont val="Arial"/>
        <family val="2"/>
      </rPr>
      <t xml:space="preserve">* </t>
    </r>
    <r>
      <rPr>
        <i/>
        <sz val="10"/>
        <color theme="1"/>
        <rFont val="Arial"/>
        <family val="2"/>
      </rPr>
      <t>deberá*</t>
    </r>
    <r>
      <rPr>
        <sz val="10"/>
        <color theme="1"/>
        <rFont val="Arial"/>
        <family val="2"/>
      </rPr>
      <t xml:space="preserve"> ofrecer oportunidades </t>
    </r>
    <r>
      <rPr>
        <i/>
        <sz val="10"/>
        <color theme="1"/>
        <rFont val="Arial"/>
        <family val="2"/>
      </rPr>
      <t>razonables</t>
    </r>
    <r>
      <rPr>
        <sz val="10"/>
        <color theme="1"/>
        <rFont val="Arial"/>
        <family val="2"/>
      </rPr>
      <t xml:space="preserve">* de empleo, capacitación y otros servicios a las </t>
    </r>
    <r>
      <rPr>
        <i/>
        <sz val="10"/>
        <color theme="1"/>
        <rFont val="Arial"/>
        <family val="2"/>
      </rPr>
      <t>comunidades*</t>
    </r>
    <r>
      <rPr>
        <sz val="10"/>
        <color theme="1"/>
        <rFont val="Arial"/>
        <family val="2"/>
      </rPr>
      <t xml:space="preserve">, contratistas y proveedores </t>
    </r>
    <r>
      <rPr>
        <i/>
        <sz val="10"/>
        <color theme="1"/>
        <rFont val="Arial"/>
        <family val="2"/>
      </rPr>
      <t>locales</t>
    </r>
    <r>
      <rPr>
        <sz val="10"/>
        <color theme="1"/>
        <rFont val="Arial"/>
        <family val="2"/>
      </rPr>
      <t xml:space="preserve">*, de forma proporcional a la </t>
    </r>
    <r>
      <rPr>
        <i/>
        <sz val="10"/>
        <color theme="1"/>
        <rFont val="Arial"/>
        <family val="2"/>
      </rPr>
      <t>escala*</t>
    </r>
    <r>
      <rPr>
        <sz val="10"/>
        <color theme="1"/>
        <rFont val="Arial"/>
        <family val="2"/>
      </rPr>
      <t xml:space="preserve"> e </t>
    </r>
    <r>
      <rPr>
        <i/>
        <sz val="10"/>
        <color theme="1"/>
        <rFont val="Arial"/>
        <family val="2"/>
      </rPr>
      <t>intensidad*</t>
    </r>
    <r>
      <rPr>
        <sz val="10"/>
        <color theme="1"/>
        <rFont val="Arial"/>
        <family val="2"/>
      </rPr>
      <t xml:space="preserve"> de sus actividades de manejo.  </t>
    </r>
  </si>
  <si>
    <r>
      <t xml:space="preserve">4.4 </t>
    </r>
    <r>
      <rPr>
        <i/>
        <sz val="10"/>
        <color theme="1"/>
        <rFont val="Arial"/>
        <family val="2"/>
      </rPr>
      <t>La Organización</t>
    </r>
    <r>
      <rPr>
        <sz val="10"/>
        <color theme="1"/>
        <rFont val="Arial"/>
        <family val="2"/>
      </rPr>
      <t xml:space="preserve">* </t>
    </r>
    <r>
      <rPr>
        <i/>
        <sz val="10"/>
        <color theme="1"/>
        <rFont val="Arial"/>
        <family val="2"/>
      </rPr>
      <t>deberá*</t>
    </r>
    <r>
      <rPr>
        <sz val="10"/>
        <color theme="1"/>
        <rFont val="Arial"/>
        <family val="2"/>
      </rPr>
      <t xml:space="preserve"> implementar actividades adicionales,</t>
    </r>
    <r>
      <rPr>
        <i/>
        <sz val="10"/>
        <color theme="1"/>
        <rFont val="Arial"/>
        <family val="2"/>
      </rPr>
      <t xml:space="preserve"> involucrando</t>
    </r>
    <r>
      <rPr>
        <sz val="10"/>
        <color theme="1"/>
        <rFont val="Arial"/>
        <family val="2"/>
      </rPr>
      <t xml:space="preserve">* a las </t>
    </r>
    <r>
      <rPr>
        <i/>
        <sz val="10"/>
        <color theme="1"/>
        <rFont val="Arial"/>
        <family val="2"/>
      </rPr>
      <t>comunidades locales</t>
    </r>
    <r>
      <rPr>
        <sz val="10"/>
        <color theme="1"/>
        <rFont val="Arial"/>
        <family val="2"/>
      </rPr>
      <t xml:space="preserve">*, que contribuyan al desarrollo social y económico de las mismas. Estas actividades </t>
    </r>
    <r>
      <rPr>
        <i/>
        <sz val="10"/>
        <color theme="1"/>
        <rFont val="Arial"/>
        <family val="2"/>
      </rPr>
      <t>deberán</t>
    </r>
    <r>
      <rPr>
        <sz val="10"/>
        <color theme="1"/>
        <rFont val="Arial"/>
        <family val="2"/>
      </rPr>
      <t xml:space="preserve">* ser proporcionales a la </t>
    </r>
    <r>
      <rPr>
        <i/>
        <sz val="10"/>
        <color theme="1"/>
        <rFont val="Arial"/>
        <family val="2"/>
      </rPr>
      <t>escala*, intensidad*</t>
    </r>
    <r>
      <rPr>
        <sz val="10"/>
        <color theme="1"/>
        <rFont val="Arial"/>
        <family val="2"/>
      </rPr>
      <t xml:space="preserve"> e impacto socio-económico de sus actividades de manejo.  </t>
    </r>
  </si>
  <si>
    <t xml:space="preserve">4.5 La Organización*, involucrando* a las comunidades locales*, deberá* realizar acciones para identificar, evitar y mitigar los impactos negativos significativos de carácter social, ambiental y económico, que provoquen sus actividades de manejo a las comunidades afectadas. Estas acciones deberán* ser proporcionales a la escala, intensidad y riesgo* de dichas actividades y a sus impactos negativos. </t>
  </si>
  <si>
    <t xml:space="preserve">4.6  La Organización*, involucrando* a las comunidades locales*, deberá* contar con mecanismos para resolver quejas y otorgar indemnizaciones justas a las comunidades locales* e individuos de la localidad por los impactos ocasionados por sus actividades de manejo. </t>
  </si>
  <si>
    <t>4.7 La Organización*, involucrando* a las comunidades locales*, deberá* identificar los lugares de especial importancia cultural, ecológica, económica, religiosa o espiritual y en los que dichas comunidades locales* detenten derechos legales* o consuetudinarios*. Estos lugares deberán* ser reconocidos por La Organización* y su manejo y/o protección* deberá* acordarse involucrando* a las comunidades locales*.  (Nuevo)</t>
  </si>
  <si>
    <t>4.8 La Organización*, deberá* respaldar* los derechos de las comunidades locales* a proteger y utilizar sus conocimientos tradicionales y deberá* compensar a dichas comunidades por la utilización de estos conocimientos y de su propiedad intelectual*. Como en el Criterio 3.3, deberá* establecerse un acuerdo vinculante entre La Organización* y las comunidades locales* para dicha utilización, antes de que ésta tenga lugar, a través de un proceso de Consentimiento Libre, Previo e Informado* que deberá* ser coherente con la protección* de los derechos de propiedad intelectual*. (Nuevo)</t>
  </si>
  <si>
    <r>
      <rPr>
        <b/>
        <sz val="10"/>
        <color theme="1"/>
        <rFont val="Arial"/>
        <family val="2"/>
      </rPr>
      <t xml:space="preserve">Principio 5: Beneficios del Bosque*   </t>
    </r>
    <r>
      <rPr>
        <sz val="10"/>
        <color theme="1"/>
        <rFont val="Arial"/>
        <family val="2"/>
      </rPr>
      <t xml:space="preserve">                                                        La Organización* deberá* manejar de forma eficiente el rango de múltiples productos y servicios de la Unidad de Manejo* para mantener o mejorar su viabilidad económica* a largo plazo y toda la gama de beneficios ambientales y sociales.</t>
    </r>
  </si>
  <si>
    <t xml:space="preserve">5.1 La Organización* deberá* identificar, producir o hacer posible la producción de beneficios y/o productos diversificados, basándose en la gama de recursos y servicios del ecosistema* existentes en la Unidad de Manejo*, para fortalecer y diversificar la economía local, de manera proporcional a la escala* e intensidad* de las actividades de manejo.  </t>
  </si>
  <si>
    <t xml:space="preserve">5.2 Normalmente, La Organización* deberá* aprovechar los productos y servicios de la Unidad de Manejo* a un nivel que pueda ser permanentemente sostenido, o por debajo de éste. </t>
  </si>
  <si>
    <t xml:space="preserve">5.3 La Organización* deberá* demostrar que las externalidades* positivas y negativas de la operación están incluidas en el Plan de Manejo*. </t>
  </si>
  <si>
    <r>
      <t xml:space="preserve">5.4 </t>
    </r>
    <r>
      <rPr>
        <i/>
        <sz val="10"/>
        <color theme="1"/>
        <rFont val="Arial"/>
        <family val="2"/>
      </rPr>
      <t>La Organización</t>
    </r>
    <r>
      <rPr>
        <sz val="10"/>
        <color theme="1"/>
        <rFont val="Arial"/>
        <family val="2"/>
      </rPr>
      <t xml:space="preserve">* </t>
    </r>
    <r>
      <rPr>
        <i/>
        <sz val="10"/>
        <color theme="1"/>
        <rFont val="Arial"/>
        <family val="2"/>
      </rPr>
      <t>deberá*</t>
    </r>
    <r>
      <rPr>
        <sz val="10"/>
        <color theme="1"/>
        <rFont val="Arial"/>
        <family val="2"/>
      </rPr>
      <t xml:space="preserve"> utilizar, para satisfacer sus propias necesidades, el procesamiento, los servicios y el valor agregado locales, siempre que estén disponibles, y de forma proporcional a la </t>
    </r>
    <r>
      <rPr>
        <i/>
        <sz val="10"/>
        <color theme="1"/>
        <rFont val="Arial"/>
        <family val="2"/>
      </rPr>
      <t>escala, intensidad y riesgo</t>
    </r>
    <r>
      <rPr>
        <sz val="10"/>
        <color theme="1"/>
        <rFont val="Arial"/>
        <family val="2"/>
      </rPr>
      <t xml:space="preserve">*. Si no están disponibles localmente, </t>
    </r>
    <r>
      <rPr>
        <i/>
        <sz val="10"/>
        <color theme="1"/>
        <rFont val="Arial"/>
        <family val="2"/>
      </rPr>
      <t>La Organización*</t>
    </r>
    <r>
      <rPr>
        <sz val="10"/>
        <color theme="1"/>
        <rFont val="Arial"/>
        <family val="2"/>
      </rPr>
      <t xml:space="preserve"> </t>
    </r>
    <r>
      <rPr>
        <i/>
        <sz val="10"/>
        <color theme="1"/>
        <rFont val="Arial"/>
        <family val="2"/>
      </rPr>
      <t>deberá*</t>
    </r>
    <r>
      <rPr>
        <sz val="10"/>
        <color theme="1"/>
        <rFont val="Arial"/>
        <family val="2"/>
      </rPr>
      <t xml:space="preserve"> realizar esfuerzos </t>
    </r>
    <r>
      <rPr>
        <i/>
        <sz val="10"/>
        <color theme="1"/>
        <rFont val="Arial"/>
        <family val="2"/>
      </rPr>
      <t>razonables</t>
    </r>
    <r>
      <rPr>
        <sz val="10"/>
        <color theme="1"/>
        <rFont val="Arial"/>
        <family val="2"/>
      </rPr>
      <t xml:space="preserve">* para apoyar el establecimiento de dichos servicios. </t>
    </r>
  </si>
  <si>
    <t xml:space="preserve">5.5 La Organización* deberá* demostrar su compromiso con la viabilidad económica* a largo plazo, a través de su planificación y gastos, de forma proporcional a la escala, intensidad y riesgo*. </t>
  </si>
  <si>
    <r>
      <rPr>
        <b/>
        <sz val="10"/>
        <color theme="1"/>
        <rFont val="Arial"/>
        <family val="2"/>
      </rPr>
      <t>Principio 6: Valores e Impactos Ambientales</t>
    </r>
    <r>
      <rPr>
        <sz val="10"/>
        <color theme="1"/>
        <rFont val="Arial"/>
        <family val="2"/>
      </rPr>
      <t xml:space="preserve">                                       La Organización* deberá* mantener, conservar y/o restaurar los servicios del ecosistema* y los valores ambientales* de la Unidad de Manejo* y deberá* evitar, reparar o mitigar los impactos ambientales negativos. </t>
    </r>
  </si>
  <si>
    <r>
      <t xml:space="preserve">6.1 </t>
    </r>
    <r>
      <rPr>
        <i/>
        <sz val="10"/>
        <color theme="1"/>
        <rFont val="Arial"/>
        <family val="2"/>
      </rPr>
      <t>La Organización</t>
    </r>
    <r>
      <rPr>
        <sz val="10"/>
        <color theme="1"/>
        <rFont val="Arial"/>
        <family val="2"/>
      </rPr>
      <t xml:space="preserve">* </t>
    </r>
    <r>
      <rPr>
        <i/>
        <sz val="10"/>
        <color theme="1"/>
        <rFont val="Arial"/>
        <family val="2"/>
      </rPr>
      <t>deberá</t>
    </r>
    <r>
      <rPr>
        <sz val="10"/>
        <color theme="1"/>
        <rFont val="Arial"/>
        <family val="2"/>
      </rPr>
      <t xml:space="preserve">* evaluar los </t>
    </r>
    <r>
      <rPr>
        <i/>
        <sz val="10"/>
        <color theme="1"/>
        <rFont val="Arial"/>
        <family val="2"/>
      </rPr>
      <t>valores ambientales*</t>
    </r>
    <r>
      <rPr>
        <sz val="10"/>
        <color theme="1"/>
        <rFont val="Arial"/>
        <family val="2"/>
      </rPr>
      <t xml:space="preserve"> en la </t>
    </r>
    <r>
      <rPr>
        <i/>
        <sz val="10"/>
        <color theme="1"/>
        <rFont val="Arial"/>
        <family val="2"/>
      </rPr>
      <t>Unidad de Manejo*</t>
    </r>
    <r>
      <rPr>
        <sz val="10"/>
        <color theme="1"/>
        <rFont val="Arial"/>
        <family val="2"/>
      </rPr>
      <t xml:space="preserve"> y aquellos valores que se encuentran fuera de la misma pero que pueden resultar potencialmente afectados por las actividades de manejo. Dicha evaluación </t>
    </r>
    <r>
      <rPr>
        <i/>
        <sz val="10"/>
        <color theme="1"/>
        <rFont val="Arial"/>
        <family val="2"/>
      </rPr>
      <t>deberá*</t>
    </r>
    <r>
      <rPr>
        <sz val="10"/>
        <color theme="1"/>
        <rFont val="Arial"/>
        <family val="2"/>
      </rPr>
      <t xml:space="preserve"> realizarse con un nivel de detalle, </t>
    </r>
    <r>
      <rPr>
        <i/>
        <sz val="10"/>
        <color theme="1"/>
        <rFont val="Arial"/>
        <family val="2"/>
      </rPr>
      <t>escala</t>
    </r>
    <r>
      <rPr>
        <sz val="10"/>
        <color theme="1"/>
        <rFont val="Arial"/>
        <family val="2"/>
      </rPr>
      <t xml:space="preserve">* y frecuencia proporcional a la </t>
    </r>
    <r>
      <rPr>
        <i/>
        <sz val="10"/>
        <color theme="1"/>
        <rFont val="Arial"/>
        <family val="2"/>
      </rPr>
      <t>escala, intensidad y riesgo</t>
    </r>
    <r>
      <rPr>
        <sz val="10"/>
        <color theme="1"/>
        <rFont val="Arial"/>
        <family val="2"/>
      </rPr>
      <t xml:space="preserve">* de las actividades de manejo. Esta evaluación </t>
    </r>
    <r>
      <rPr>
        <i/>
        <sz val="10"/>
        <color theme="1"/>
        <rFont val="Arial"/>
        <family val="2"/>
      </rPr>
      <t>deberá*</t>
    </r>
    <r>
      <rPr>
        <sz val="10"/>
        <color theme="1"/>
        <rFont val="Arial"/>
        <family val="2"/>
      </rPr>
      <t xml:space="preserve"> ser suficiente para determinar las medidas de </t>
    </r>
    <r>
      <rPr>
        <i/>
        <sz val="10"/>
        <color theme="1"/>
        <rFont val="Arial"/>
        <family val="2"/>
      </rPr>
      <t>conservación*</t>
    </r>
    <r>
      <rPr>
        <sz val="10"/>
        <color theme="1"/>
        <rFont val="Arial"/>
        <family val="2"/>
      </rPr>
      <t xml:space="preserve"> necesarias y detectar y monitorear los posibles impactos negativos de dichas actividades.</t>
    </r>
  </si>
  <si>
    <t xml:space="preserve">6.2 Antes del inicio de las actividades que tienen impacto sobre el terreno, La Organización* deberá* identificar y evaluar la escala, intensidad y riesgo* de los impactos potenciales de las actividades de manejo sobre los valores ambientales* identificados.  </t>
  </si>
  <si>
    <t xml:space="preserve">6.3 La Organización* deberá* identificar e implementar acciones efectivas para prevenir los impactos negativos de las actividades de manejo sobre los valores ambientales* y para mitigar y reparar los impactos que se produzcan, de forma proporcional a la escala, intensidad y riesgo* de dichos impactos.  </t>
  </si>
  <si>
    <t xml:space="preserve">6.4 La Organización* deberá* proteger a las especies raras* y amenazadas*, así como sus hábitats* en la Unidad de Manejo, a través de zonas de conservación*, áreas de protección*, y de conectividad* y/o (cuando sea necesario) otras medidas directas para su supervivencia y viabilidad. Estas medidas deberán* ser proporcionales a la escala, intensidad y riesgo* de las actividades de manejo y al estatus de conservación* y requisitos ecológicos de las especies raras y amenazadas*. A la hora de determinar las medidas a tomar dentro de la Unidad de Manejo, La Organización* deberá* tener en cuenta el rango geográfico y los requisitos ecológicos de las especies raras y amenazadas*, más allá de los límites de la Unidad de Manejo.  </t>
  </si>
  <si>
    <t xml:space="preserve">6.5 La Organización* deberá* identificar y proteger áreas de muestra representativas de los ecosistemas nativos* y/o restaurarlas hacia condiciones más naturales*. Cuando no existan áreas de muestra representativas, La Organización* deberá* restaurar una proporción de la Unidad de Manejo* hacia condiciones más naturales*. El tamaño de dichas áreas y las medidas aplicadas para su protección* o restauración deberán* ser proporcionales al estatus de conservación* y al valor de los ecosistemas a nivel del paisaje* y a la escala, intensidad y riesgo* de las actividades de manejo.  </t>
  </si>
  <si>
    <t>6.6. La Organización* deberá mantener de forma efectiva la existencia continua de las especies y genotipos nativos que se dan de forma natural e impedir pérdidas de diversidad biológica*, especialmente a través de la gestión de los hábitats en la Unidad de Manejo*. La Organización deberá demostrar que existen medidas efectivas para manejar y controlar la caza, la pesca, la captura y la recolección.</t>
  </si>
  <si>
    <t>6.7.  La Organización* deberá proteger o restaurar las corrientes y cuerpos de agua naturales, las zonas de ribera y su conectividad. La Organización deberá evitar los impactos negativos en la calidad y cantidad de agua, y mitigar y reparar los que se produzcan.</t>
  </si>
  <si>
    <t>6.8. La Organización* deberá manejar el paisaje* en la Unidad de Manejo* para mantener y/o restaurar un mosaico variable de especies, tamaños, edades, escalas geográficas y ciclos de regeneración, de forma adecuada en función de los valores paisajísticos* en la región, y para mejorar la resiliencia* ambiental y económica.</t>
  </si>
  <si>
    <t>6.9   6.9 La Organización* no deberá convertir bosques naturales* a plantaciones*, ni convertir bosques naturales
o plantaciones a cualquier otro uso del suelo, excepto cuando la conversión:
a) afecte a una porción muy limitada del área de la Unidad de Manejo*, y
b) permita obtener beneficios de conservación claros, sustanciales, adicionales, seguros y a largo
plazo en la Unidad de Manejo, y
c) no dañe o amenace a los Altos Valores de Conservación*, ni a los espacios y recursos necesarios
para mantener o mejorar dichos Altos Valores de Conservación.</t>
  </si>
  <si>
    <t>6.10 Las Unidades de Manejo* que incluyan plantaciones* que fueron establecidas en áreas convertidas
de bosques naturales* después de noviembre de 1994, no deberán calificar para la certificación, excepto
en los casos en que:
a) se aporten evidencias claras y suficientes de que la Organización* no fue directa o indirectamente
responsable de la conversión, o
b) la conversión afecte a una porción muy limitada del área de la Unidad de Manejo y esté produciendo
beneficios de conservación claros, sustanciales, adicionales, seguros y a largo plazo en la
Unidad de Manejo.</t>
  </si>
  <si>
    <r>
      <rPr>
        <b/>
        <sz val="10"/>
        <color theme="1"/>
        <rFont val="Arial"/>
        <family val="2"/>
      </rPr>
      <t xml:space="preserve">Principio 7: Planificación del Manejo  </t>
    </r>
    <r>
      <rPr>
        <sz val="10"/>
        <color theme="1"/>
        <rFont val="Arial"/>
        <family val="2"/>
      </rPr>
      <t xml:space="preserve">                                 La Organización* deberá* contar con un plan de manejo* acorde con sus políticas y objetivos* y proporcional a la escala, intensidad y riesgo* de sus actividades de manejo. Este plan de manejo deberá* implementarse y mantenerse actualizado basándose en la información del monitoreo, con el objetivo* de promover un manejo adaptativo*. La planificación asociada y la documentación sobre los procedimientos deberán* ser suficientes para orientar al personal, informar a los actores afectados* e interesados* y justificar las decisiones de manejo.</t>
    </r>
  </si>
  <si>
    <t>7.1. La Organización* deberá, de forma proporcional a la escala, intensidad y riesgo* de sus actividades de manejo, establecer políticas (visión y valores) y objetivos* para el manejo que sean ambientalmente apropiados, socialmente beneficiosos y económicamente viables. Los resúmenes de estas políticas y objetivos deberán incorporarse al plan de manejo* y publicarse.</t>
  </si>
  <si>
    <t>7.2 La Organización* deberá tener e implementar un plan de manejo* para la Unidad de Manejo* que
sea plenamente coherente con las políticas y objetivos*, que se establecen en virtud del Criterio 7.1.
El plan de manejo deberá describir los recursos naturales que existen en la Unidad de Manejo y explicar
de qué manera va a cumplir los requisitos de certificación del FSC. El plan de manejo deberá
abordar la planificación del manejo forestal y de la gestión social, de forma proporcional a la escala,
intensidad y riesgo* de las actividades planificadas.</t>
  </si>
  <si>
    <r>
      <t xml:space="preserve">7.3 El </t>
    </r>
    <r>
      <rPr>
        <i/>
        <sz val="10"/>
        <color theme="1"/>
        <rFont val="Arial"/>
        <family val="2"/>
      </rPr>
      <t>plan de manejo*</t>
    </r>
    <r>
      <rPr>
        <sz val="10"/>
        <color theme="1"/>
        <rFont val="Arial"/>
        <family val="2"/>
      </rPr>
      <t xml:space="preserve"> </t>
    </r>
    <r>
      <rPr>
        <i/>
        <sz val="10"/>
        <color theme="1"/>
        <rFont val="Arial"/>
        <family val="2"/>
      </rPr>
      <t>deberá</t>
    </r>
    <r>
      <rPr>
        <sz val="10"/>
        <color theme="1"/>
        <rFont val="Arial"/>
        <family val="2"/>
      </rPr>
      <t xml:space="preserve">* incluir metas verificables que permitan evaluar los progresos realizados en la consecución de cada uno de los </t>
    </r>
    <r>
      <rPr>
        <i/>
        <sz val="10"/>
        <color theme="1"/>
        <rFont val="Arial"/>
        <family val="2"/>
      </rPr>
      <t>objetivos</t>
    </r>
    <r>
      <rPr>
        <sz val="10"/>
        <color theme="1"/>
        <rFont val="Arial"/>
        <family val="2"/>
      </rPr>
      <t>* de manejo definidos. (Nuevo)</t>
    </r>
  </si>
  <si>
    <r>
      <t xml:space="preserve">7.4 </t>
    </r>
    <r>
      <rPr>
        <i/>
        <sz val="10"/>
        <color theme="1"/>
        <rFont val="Arial"/>
        <family val="2"/>
      </rPr>
      <t>La Organización</t>
    </r>
    <r>
      <rPr>
        <sz val="10"/>
        <color theme="1"/>
        <rFont val="Arial"/>
        <family val="2"/>
      </rPr>
      <t xml:space="preserve">* </t>
    </r>
    <r>
      <rPr>
        <i/>
        <sz val="10"/>
        <color theme="1"/>
        <rFont val="Arial"/>
        <family val="2"/>
      </rPr>
      <t>deberá*</t>
    </r>
    <r>
      <rPr>
        <sz val="10"/>
        <color theme="1"/>
        <rFont val="Arial"/>
        <family val="2"/>
      </rPr>
      <t xml:space="preserve"> actualizar y revisar periódicamente la planificación de manejo y la documentación sobre los procedimientos, para incorporar los resultados del monitoreo y evaluación, los procesos para </t>
    </r>
    <r>
      <rPr>
        <i/>
        <sz val="10"/>
        <color theme="1"/>
        <rFont val="Arial"/>
        <family val="2"/>
      </rPr>
      <t>involucrar</t>
    </r>
    <r>
      <rPr>
        <sz val="10"/>
        <color theme="1"/>
        <rFont val="Arial"/>
        <family val="2"/>
      </rPr>
      <t xml:space="preserve">* a los </t>
    </r>
    <r>
      <rPr>
        <i/>
        <sz val="10"/>
        <color theme="1"/>
        <rFont val="Arial"/>
        <family val="2"/>
      </rPr>
      <t>actores sociales*</t>
    </r>
    <r>
      <rPr>
        <sz val="10"/>
        <color theme="1"/>
        <rFont val="Arial"/>
        <family val="2"/>
      </rPr>
      <t xml:space="preserve"> o las nuevas informaciones científicas y técnicas, así como para responder frente a las posibles modificaciones en las circunstancias ambientales, sociales y económicas. </t>
    </r>
  </si>
  <si>
    <r>
      <t xml:space="preserve">7.5 </t>
    </r>
    <r>
      <rPr>
        <i/>
        <sz val="10"/>
        <color theme="1"/>
        <rFont val="Arial"/>
        <family val="2"/>
      </rPr>
      <t>La Organización</t>
    </r>
    <r>
      <rPr>
        <sz val="10"/>
        <color theme="1"/>
        <rFont val="Arial"/>
        <family val="2"/>
      </rPr>
      <t xml:space="preserve">* </t>
    </r>
    <r>
      <rPr>
        <i/>
        <sz val="10"/>
        <color theme="1"/>
        <rFont val="Arial"/>
        <family val="2"/>
      </rPr>
      <t>deberá*</t>
    </r>
    <r>
      <rPr>
        <sz val="10"/>
        <color theme="1"/>
        <rFont val="Arial"/>
        <family val="2"/>
      </rPr>
      <t xml:space="preserve"> poner a </t>
    </r>
    <r>
      <rPr>
        <i/>
        <sz val="10"/>
        <color theme="1"/>
        <rFont val="Arial"/>
        <family val="2"/>
      </rPr>
      <t>disposición pública*</t>
    </r>
    <r>
      <rPr>
        <sz val="10"/>
        <color theme="1"/>
        <rFont val="Arial"/>
        <family val="2"/>
      </rPr>
      <t xml:space="preserve"> un resumen del </t>
    </r>
    <r>
      <rPr>
        <i/>
        <sz val="10"/>
        <color theme="1"/>
        <rFont val="Arial"/>
        <family val="2"/>
      </rPr>
      <t>plan de manejo*</t>
    </r>
    <r>
      <rPr>
        <sz val="10"/>
        <color theme="1"/>
        <rFont val="Arial"/>
        <family val="2"/>
      </rPr>
      <t xml:space="preserve"> de forma gratuita. Las demás partes relevantes del plan de manejo, excluyendo la información confidencial, </t>
    </r>
    <r>
      <rPr>
        <i/>
        <sz val="10"/>
        <color theme="1"/>
        <rFont val="Arial"/>
        <family val="2"/>
      </rPr>
      <t>deberán*</t>
    </r>
    <r>
      <rPr>
        <sz val="10"/>
        <color theme="1"/>
        <rFont val="Arial"/>
        <family val="2"/>
      </rPr>
      <t xml:space="preserve"> ponerse a disposición de los </t>
    </r>
    <r>
      <rPr>
        <i/>
        <sz val="10"/>
        <color theme="1"/>
        <rFont val="Arial"/>
        <family val="2"/>
      </rPr>
      <t>actores afectados*</t>
    </r>
    <r>
      <rPr>
        <sz val="10"/>
        <color theme="1"/>
        <rFont val="Arial"/>
        <family val="2"/>
      </rPr>
      <t>, bajo solicitud y al costo de reproducción y tramitación</t>
    </r>
  </si>
  <si>
    <t xml:space="preserve">7.6 La Organización*, de forma proporcional a la escala, intensidad y riesgo* de las actividades de manejo, deberá* involucrar* en los procesos de planificación y monitoreo a los actores afectados*, de forma proactiva y trasparente. Deberá* asimismo involucrar* a los actores interesados*, si éstos lo solicitan. </t>
  </si>
  <si>
    <r>
      <rPr>
        <b/>
        <sz val="10"/>
        <color theme="1"/>
        <rFont val="Arial"/>
        <family val="2"/>
      </rPr>
      <t xml:space="preserve">Principio 8: Monitoreo y evaluación </t>
    </r>
    <r>
      <rPr>
        <sz val="10"/>
        <color theme="1"/>
        <rFont val="Arial"/>
        <family val="2"/>
      </rPr>
      <t xml:space="preserve">                                         La Organización* deberá* demostrar que el progreso hacia el cumplimiento de los objetivos* de manejo, los impactos de las actividades de manejo y las condiciones de la Unidad de Manejo* se monitorean y evalúan, de manera proporcional a la escala, intensidad y riesgo* de las actividades de manejo, con el fin de implementar un manejo adaptativo*. </t>
    </r>
  </si>
  <si>
    <r>
      <t xml:space="preserve">8.1 </t>
    </r>
    <r>
      <rPr>
        <i/>
        <sz val="10"/>
        <color theme="1"/>
        <rFont val="Arial"/>
        <family val="2"/>
      </rPr>
      <t>La Organización</t>
    </r>
    <r>
      <rPr>
        <sz val="10"/>
        <color theme="1"/>
        <rFont val="Arial"/>
        <family val="2"/>
      </rPr>
      <t xml:space="preserve">* </t>
    </r>
    <r>
      <rPr>
        <i/>
        <sz val="10"/>
        <color theme="1"/>
        <rFont val="Arial"/>
        <family val="2"/>
      </rPr>
      <t>deberá*</t>
    </r>
    <r>
      <rPr>
        <sz val="10"/>
        <color theme="1"/>
        <rFont val="Arial"/>
        <family val="2"/>
      </rPr>
      <t xml:space="preserve"> monitorear la implementación de su </t>
    </r>
    <r>
      <rPr>
        <i/>
        <sz val="10"/>
        <color theme="1"/>
        <rFont val="Arial"/>
        <family val="2"/>
      </rPr>
      <t>Plan de Manejo</t>
    </r>
    <r>
      <rPr>
        <sz val="10"/>
        <color theme="1"/>
        <rFont val="Arial"/>
        <family val="2"/>
      </rPr>
      <t xml:space="preserve">*, incluyendo sus políticas y </t>
    </r>
    <r>
      <rPr>
        <i/>
        <sz val="10"/>
        <color theme="1"/>
        <rFont val="Arial"/>
        <family val="2"/>
      </rPr>
      <t>objetivos</t>
    </r>
    <r>
      <rPr>
        <sz val="10"/>
        <color theme="1"/>
        <rFont val="Arial"/>
        <family val="2"/>
      </rPr>
      <t>*, el progreso de las actividades planificadas y el cumplimiento de sus metas verificables. (Nuevo)</t>
    </r>
  </si>
  <si>
    <t xml:space="preserve">8.2 La Organización* deberá* monitorear y evaluar los impactos ambientales y sociales de las actividades llevadas a cabo en la Unidad de Manejo*, así como los cambios en las condiciones ambientales.  </t>
  </si>
  <si>
    <r>
      <t xml:space="preserve">8.3 </t>
    </r>
    <r>
      <rPr>
        <i/>
        <sz val="10"/>
        <color theme="1"/>
        <rFont val="Arial"/>
        <family val="2"/>
      </rPr>
      <t>La Organización*</t>
    </r>
    <r>
      <rPr>
        <sz val="10"/>
        <color theme="1"/>
        <rFont val="Arial"/>
        <family val="2"/>
      </rPr>
      <t xml:space="preserve"> </t>
    </r>
    <r>
      <rPr>
        <i/>
        <sz val="10"/>
        <color theme="1"/>
        <rFont val="Arial"/>
        <family val="2"/>
      </rPr>
      <t>deberá*</t>
    </r>
    <r>
      <rPr>
        <sz val="10"/>
        <color theme="1"/>
        <rFont val="Arial"/>
        <family val="2"/>
      </rPr>
      <t xml:space="preserve"> analizar los resultados del monitoreo y evaluación e integrar los resultados de estos análisis en los procesos de planificación.  </t>
    </r>
  </si>
  <si>
    <r>
      <t xml:space="preserve">8.4 </t>
    </r>
    <r>
      <rPr>
        <i/>
        <sz val="10"/>
        <color theme="1"/>
        <rFont val="Arial"/>
        <family val="2"/>
      </rPr>
      <t>La Organización*</t>
    </r>
    <r>
      <rPr>
        <sz val="10"/>
        <color theme="1"/>
        <rFont val="Arial"/>
        <family val="2"/>
      </rPr>
      <t xml:space="preserve"> </t>
    </r>
    <r>
      <rPr>
        <i/>
        <sz val="10"/>
        <color theme="1"/>
        <rFont val="Arial"/>
        <family val="2"/>
      </rPr>
      <t>deberá*</t>
    </r>
    <r>
      <rPr>
        <sz val="10"/>
        <color theme="1"/>
        <rFont val="Arial"/>
        <family val="2"/>
      </rPr>
      <t xml:space="preserve"> poner a </t>
    </r>
    <r>
      <rPr>
        <i/>
        <sz val="10"/>
        <color theme="1"/>
        <rFont val="Arial"/>
        <family val="2"/>
      </rPr>
      <t>disposición pública</t>
    </r>
    <r>
      <rPr>
        <sz val="10"/>
        <color theme="1"/>
        <rFont val="Arial"/>
        <family val="2"/>
      </rPr>
      <t xml:space="preserve">* y de forma gratuita un resumen de los resultados del monitoreo, excluyendo la información confidencial. </t>
    </r>
  </si>
  <si>
    <t xml:space="preserve">8.5 La Organización* deberá* tener e implementar un sistema de trazabilidad y seguimiento proporcional a la escala, intensidad y riesgo* de sus actividades de manejo, que permita demostrar el origen y el volumen, en proporción a la producción anual prevista, de todos los productos de la Unidad de Manejo* que se vendan con el certificado FSC. </t>
  </si>
  <si>
    <r>
      <rPr>
        <b/>
        <sz val="10"/>
        <color theme="1"/>
        <rFont val="Arial"/>
        <family val="2"/>
      </rPr>
      <t>Principie 9:  Altos Valores de Conservación*</t>
    </r>
    <r>
      <rPr>
        <sz val="10"/>
        <color theme="1"/>
        <rFont val="Arial"/>
        <family val="2"/>
      </rPr>
      <t xml:space="preserve">                                            La Organización* deberá* mantener y/o mejorar los Altos Valores de Conservación* en la Unidad de Manejo*, a través de la aplicación de un enfoque precautorio*.</t>
    </r>
  </si>
  <si>
    <t xml:space="preserve"> 9.1  La Organización*, involucrando* a los actores afectados* e interesados* y otros medios y fuentes, deberá evaluar
y registrar la presencia y el estatus de los siguientes Altos Valores de Conservación* en la Unidad de Manejo*, de
forma proporcional a la escala, intensidad y riesgo de las actividades de manejo y a la probabilidad de la
ocurrencia de los Altos Valores de Conservación:
AVC 1 - Diversidad de especies: Concentraciones de diversidad biológica*, incluyendo las especies endémicas, raras, amenazadas o en peligro*, significativas en el ámbito mundial, regional o nacional.
AVC 2 - Ecosistemas a nivel del paisaje y mosaicos: Paisajes forestales intactos y grandes ecosistemas* a nivel
del paisaje y mosaicos de ecosistemas significativos en el ámbito mundial, regional, o nacional y que
contienen poblaciones viables de la gran mayoría de las especies que aparecen de forma natural, en
patrones naturales de distribución y abundancia.
AVC 3 - Ecosistemas y hábitats: Ecosistemas, hábitats* o refugios* raros, amenazados o en peligro.
AVC 4 - Servicios críticos del ecosistema: Servicios del ecosistema* básicos en situaciones críticas, incluyendo la
protección de zonas de captación de agua y el control de la erosión de los suelos y pendientes vulnerables.
AVC 5 - Necesidades comunitarias: Áreas y recursos fundamentales para satisfacer las necesidades básicas de
las comunidades locales* o de los Pueblos Indígenas* (para su subsistencia, salud, nutrición, agua, etc.),
identificadas involucrando a dichas comunidades o Pueblos Indígenas.
AVC 6 - Valores culturales: Áreas, recursos, hábitats y paisajes* cultural, arqueológica o históricamente
significativos en el ámbito mundial o nacional y/o de importancia crítica cultural, ecológica, económica
o religiosa/sagrada para la cultura tradicional de las comunidades locales o de los Pueblos Indígenas,
identificadas involucrando a dichas comunidades o Pueblos Indígenas.</t>
  </si>
  <si>
    <t xml:space="preserve">9.2  La Organización* deberá* desarrollar estrategias efectivas para mantener y/o mejorar los Altos Valores de Conservación* identificados, involucrando* a los actores afectados* e interesados* y a expertos en la materia. </t>
  </si>
  <si>
    <r>
      <t xml:space="preserve">9.3 </t>
    </r>
    <r>
      <rPr>
        <i/>
        <sz val="10"/>
        <color theme="1"/>
        <rFont val="Arial"/>
        <family val="2"/>
      </rPr>
      <t>La Organización* deberá*</t>
    </r>
    <r>
      <rPr>
        <sz val="10"/>
        <color theme="1"/>
        <rFont val="Arial"/>
        <family val="2"/>
      </rPr>
      <t xml:space="preserve"> implementar estrategias y acciones para el mantenimiento y/o la mejora de los </t>
    </r>
    <r>
      <rPr>
        <i/>
        <sz val="10"/>
        <color theme="1"/>
        <rFont val="Arial"/>
        <family val="2"/>
      </rPr>
      <t>Altos Valores de Conservación*</t>
    </r>
    <r>
      <rPr>
        <sz val="10"/>
        <color theme="1"/>
        <rFont val="Arial"/>
        <family val="2"/>
      </rPr>
      <t xml:space="preserve"> identificados. Estas estrategias y acciones </t>
    </r>
    <r>
      <rPr>
        <i/>
        <sz val="10"/>
        <color theme="1"/>
        <rFont val="Arial"/>
        <family val="2"/>
      </rPr>
      <t>deberán*</t>
    </r>
    <r>
      <rPr>
        <sz val="10"/>
        <color theme="1"/>
        <rFont val="Arial"/>
        <family val="2"/>
      </rPr>
      <t xml:space="preserve"> poner en práctica el </t>
    </r>
    <r>
      <rPr>
        <i/>
        <sz val="10"/>
        <color theme="1"/>
        <rFont val="Arial"/>
        <family val="2"/>
      </rPr>
      <t>enfoque precautorio*</t>
    </r>
    <r>
      <rPr>
        <sz val="10"/>
        <color theme="1"/>
        <rFont val="Arial"/>
        <family val="2"/>
      </rPr>
      <t xml:space="preserve"> y ser proporcionales a la </t>
    </r>
    <r>
      <rPr>
        <i/>
        <sz val="10"/>
        <color theme="1"/>
        <rFont val="Arial"/>
        <family val="2"/>
      </rPr>
      <t>escala, intensidad y riesgo*</t>
    </r>
    <r>
      <rPr>
        <sz val="10"/>
        <color theme="1"/>
        <rFont val="Arial"/>
        <family val="2"/>
      </rPr>
      <t xml:space="preserve"> de las actividades de manejo.  </t>
    </r>
  </si>
  <si>
    <t xml:space="preserve">9.4 La Organización* deberá* demostrar que se realiza un monitoreo periódico para evaluar cambios en el estatus de los Altos Valores de Conservación*, y deberá* adaptar sus estrategias de manejo para garantizar su protección* efectiva. El monitoreo deberá* ser proporcional a la escala, intensidad y riesgo* de las actividades de manejo y deberá* involucrar* a los actores afectados* e interesados* y a expertos en la materia.  </t>
  </si>
  <si>
    <r>
      <rPr>
        <b/>
        <sz val="10"/>
        <color theme="1"/>
        <rFont val="Arial"/>
        <family val="2"/>
      </rPr>
      <t xml:space="preserve">Principio 10: Implementación de las Actividades de Manejo   </t>
    </r>
    <r>
      <rPr>
        <sz val="10"/>
        <color theme="1"/>
        <rFont val="Arial"/>
        <family val="2"/>
      </rPr>
      <t xml:space="preserve">                                 Las actividades de manejo realizadas por o para La Organización* en la Unidad de Manejo se deberán* seleccionar e implementar en concordancia con las políticas y objetivos* económicos, ambientales y sociales de La Organización* y conforme a los Principios y Criterios en su conjunto. </t>
    </r>
  </si>
  <si>
    <r>
      <t xml:space="preserve">10.1 Después del aprovechamiento, o de acuerdo con el </t>
    </r>
    <r>
      <rPr>
        <i/>
        <sz val="10"/>
        <color theme="1"/>
        <rFont val="Arial"/>
        <family val="2"/>
      </rPr>
      <t>Plan de Manejo*</t>
    </r>
    <r>
      <rPr>
        <sz val="10"/>
        <color theme="1"/>
        <rFont val="Arial"/>
        <family val="2"/>
      </rPr>
      <t xml:space="preserve">, </t>
    </r>
    <r>
      <rPr>
        <i/>
        <sz val="10"/>
        <color theme="1"/>
        <rFont val="Arial"/>
        <family val="2"/>
      </rPr>
      <t>La Organización*</t>
    </r>
    <r>
      <rPr>
        <sz val="10"/>
        <color theme="1"/>
        <rFont val="Arial"/>
        <family val="2"/>
      </rPr>
      <t xml:space="preserve"> </t>
    </r>
    <r>
      <rPr>
        <i/>
        <sz val="10"/>
        <color theme="1"/>
        <rFont val="Arial"/>
        <family val="2"/>
      </rPr>
      <t>deberá*</t>
    </r>
    <r>
      <rPr>
        <sz val="10"/>
        <color theme="1"/>
        <rFont val="Arial"/>
        <family val="2"/>
      </rPr>
      <t xml:space="preserve"> regenerar la cubierta vegetal, a través de métodos de regeneración natural o artificial para recuperar, en un plazo adecuado, las </t>
    </r>
    <r>
      <rPr>
        <i/>
        <sz val="10"/>
        <color theme="1"/>
        <rFont val="Arial"/>
        <family val="2"/>
      </rPr>
      <t>condiciones</t>
    </r>
    <r>
      <rPr>
        <sz val="10"/>
        <color theme="1"/>
        <rFont val="Arial"/>
        <family val="2"/>
      </rPr>
      <t xml:space="preserve"> anteriores al aprovechamiento o más cercanas a las </t>
    </r>
    <r>
      <rPr>
        <i/>
        <sz val="10"/>
        <color theme="1"/>
        <rFont val="Arial"/>
        <family val="2"/>
      </rPr>
      <t>naturales*</t>
    </r>
    <r>
      <rPr>
        <sz val="10"/>
        <color theme="1"/>
        <rFont val="Arial"/>
        <family val="2"/>
      </rPr>
      <t xml:space="preserve">. (Nuevo) </t>
    </r>
  </si>
  <si>
    <r>
      <t>10.2 Para la regeneración</t>
    </r>
    <r>
      <rPr>
        <i/>
        <sz val="10"/>
        <color theme="1"/>
        <rFont val="Arial"/>
        <family val="2"/>
      </rPr>
      <t>, La Organización*</t>
    </r>
    <r>
      <rPr>
        <sz val="10"/>
        <color theme="1"/>
        <rFont val="Arial"/>
        <family val="2"/>
      </rPr>
      <t xml:space="preserve"> </t>
    </r>
    <r>
      <rPr>
        <i/>
        <sz val="10"/>
        <color theme="1"/>
        <rFont val="Arial"/>
        <family val="2"/>
      </rPr>
      <t>deberá*</t>
    </r>
    <r>
      <rPr>
        <sz val="10"/>
        <color theme="1"/>
        <rFont val="Arial"/>
        <family val="2"/>
      </rPr>
      <t xml:space="preserve"> emplear especies que estén ecológicamente bien adaptadas a la estación y a los </t>
    </r>
    <r>
      <rPr>
        <i/>
        <sz val="10"/>
        <color theme="1"/>
        <rFont val="Arial"/>
        <family val="2"/>
      </rPr>
      <t xml:space="preserve">objetivos* </t>
    </r>
    <r>
      <rPr>
        <sz val="10"/>
        <color theme="1"/>
        <rFont val="Arial"/>
        <family val="2"/>
      </rPr>
      <t xml:space="preserve">de manejo. </t>
    </r>
    <r>
      <rPr>
        <i/>
        <sz val="10"/>
        <color theme="1"/>
        <rFont val="Arial"/>
        <family val="2"/>
      </rPr>
      <t>La Organización*</t>
    </r>
    <r>
      <rPr>
        <sz val="10"/>
        <color theme="1"/>
        <rFont val="Arial"/>
        <family val="2"/>
      </rPr>
      <t xml:space="preserve"> </t>
    </r>
    <r>
      <rPr>
        <i/>
        <sz val="10"/>
        <color theme="1"/>
        <rFont val="Arial"/>
        <family val="2"/>
      </rPr>
      <t>deberá*</t>
    </r>
    <r>
      <rPr>
        <sz val="10"/>
        <color theme="1"/>
        <rFont val="Arial"/>
        <family val="2"/>
      </rPr>
      <t xml:space="preserve"> utilizar </t>
    </r>
    <r>
      <rPr>
        <i/>
        <sz val="10"/>
        <color theme="1"/>
        <rFont val="Arial"/>
        <family val="2"/>
      </rPr>
      <t>especies nativas</t>
    </r>
    <r>
      <rPr>
        <sz val="10"/>
        <color theme="1"/>
        <rFont val="Arial"/>
        <family val="2"/>
      </rPr>
      <t xml:space="preserve">* y </t>
    </r>
    <r>
      <rPr>
        <i/>
        <sz val="10"/>
        <color theme="1"/>
        <rFont val="Arial"/>
        <family val="2"/>
      </rPr>
      <t>genotipos*</t>
    </r>
    <r>
      <rPr>
        <sz val="10"/>
        <color theme="1"/>
        <rFont val="Arial"/>
        <family val="2"/>
      </rPr>
      <t xml:space="preserve"> locales, a menos que exista una justificación clara y convincente para utilizar otros. </t>
    </r>
  </si>
  <si>
    <t xml:space="preserve">10.3 La Organización* sólo deberá* utilizar especies exóticas* cuando el conocimiento y/o la experiencia hayan demostrado que cualquier impacto producido por su carácter invasor se puede controlar y que existen medidas de mitigación eficaces.  </t>
  </si>
  <si>
    <r>
      <t xml:space="preserve">10.4 </t>
    </r>
    <r>
      <rPr>
        <i/>
        <sz val="10"/>
        <color theme="1"/>
        <rFont val="Arial"/>
        <family val="2"/>
      </rPr>
      <t>La Organización*</t>
    </r>
    <r>
      <rPr>
        <sz val="10"/>
        <color theme="1"/>
        <rFont val="Arial"/>
        <family val="2"/>
      </rPr>
      <t xml:space="preserve"> no </t>
    </r>
    <r>
      <rPr>
        <i/>
        <sz val="10"/>
        <color theme="1"/>
        <rFont val="Arial"/>
        <family val="2"/>
      </rPr>
      <t>deberá*</t>
    </r>
    <r>
      <rPr>
        <sz val="10"/>
        <color theme="1"/>
        <rFont val="Arial"/>
        <family val="2"/>
      </rPr>
      <t xml:space="preserve"> usar </t>
    </r>
    <r>
      <rPr>
        <i/>
        <sz val="10"/>
        <color theme="1"/>
        <rFont val="Arial"/>
        <family val="2"/>
      </rPr>
      <t>organismos genéticamente modificados*</t>
    </r>
    <r>
      <rPr>
        <sz val="10"/>
        <color theme="1"/>
        <rFont val="Arial"/>
        <family val="2"/>
      </rPr>
      <t xml:space="preserve"> en la </t>
    </r>
    <r>
      <rPr>
        <i/>
        <sz val="10"/>
        <color theme="1"/>
        <rFont val="Arial"/>
        <family val="2"/>
      </rPr>
      <t>Unidad de Manejo*</t>
    </r>
    <r>
      <rPr>
        <sz val="10"/>
        <color theme="1"/>
        <rFont val="Arial"/>
        <family val="2"/>
      </rPr>
      <t xml:space="preserve">. </t>
    </r>
  </si>
  <si>
    <r>
      <t xml:space="preserve">10.5 </t>
    </r>
    <r>
      <rPr>
        <i/>
        <sz val="10"/>
        <color theme="1"/>
        <rFont val="Arial"/>
        <family val="2"/>
      </rPr>
      <t>La Organización*</t>
    </r>
    <r>
      <rPr>
        <sz val="10"/>
        <color theme="1"/>
        <rFont val="Arial"/>
        <family val="2"/>
      </rPr>
      <t xml:space="preserve"> </t>
    </r>
    <r>
      <rPr>
        <i/>
        <sz val="10"/>
        <color theme="1"/>
        <rFont val="Arial"/>
        <family val="2"/>
      </rPr>
      <t>deberá*</t>
    </r>
    <r>
      <rPr>
        <sz val="10"/>
        <color theme="1"/>
        <rFont val="Arial"/>
        <family val="2"/>
      </rPr>
      <t xml:space="preserve"> usar tratamientos silvícolas que sean ecológicamente apropiados para la vegetación, especies, estaciones y </t>
    </r>
    <r>
      <rPr>
        <i/>
        <sz val="10"/>
        <color theme="1"/>
        <rFont val="Arial"/>
        <family val="2"/>
      </rPr>
      <t>objetivos*</t>
    </r>
    <r>
      <rPr>
        <sz val="10"/>
        <color theme="1"/>
        <rFont val="Arial"/>
        <family val="2"/>
      </rPr>
      <t xml:space="preserve"> de manejo.  (Nuevo)</t>
    </r>
  </si>
  <si>
    <t xml:space="preserve">10.6 La Organización* deberá* evitar o tratar de eliminar el uso de fertilizantes. En el caso de que se utilicen, La Organización* deberá* prevenir, mitigar y/o reparar los daños que se puedan ocasionar a los valores ambientales*. </t>
  </si>
  <si>
    <t xml:space="preserve">10.7 La Organización* deberá* utilizar un manejo integrado de plagas y sistemas silvícolas que eviten, o tiendan a eliminar, el uso de pesticidas* químicos. La Organización* no deberá* usar ninguno de los pesticidas* químicos prohibidos por la política del FSC. En el caso de que se usen pesticidas*, La Organización* deberá* prevenir, mitigar y/o reparar los daños que se puedan ocasionar a los valores ambientales* y a la salud de las personas. </t>
  </si>
  <si>
    <t xml:space="preserve">10.8 La Organización* deberá* minimizar, monitorear y controlar estrictamente el uso de agentes de control biológico*, de acuerdo con protocolos científicos internacionalmente aceptados. En el caso de que se utilicen agentes de control biológico*, La Organización* deberá* prevenir, mitigar y/o reparar los daños que se puedan ocasionar a los valores ambientales. </t>
  </si>
  <si>
    <t>10.9 La Organización* deberá* evaluar los riesgos e implementar actividades que reduzcan los potenciales impactos negativos de los desastres naturales, de forma proporcional a la escala, intensidad y riesgo*. (Nuevo)</t>
  </si>
  <si>
    <t xml:space="preserve">10.10 La Organización* deberá* manejar el desarrollo de infraestructuras, las actividades de transporte y la silvicultura, de tal manera que se protejan los recursos hídricos y los suelos y se prevenga, mitigue y/o repare cualquier perturbación y daño a las especies, hábitats* y ecosistemas* raros y amenazados, así como a los valores paisajísticos. </t>
  </si>
  <si>
    <t xml:space="preserve">10.11 La Organización* deberá* manejar las actividades relacionadas con el aprovechamiento y extracción de los productos forestales maderables y no maderables, de manera que se conserven los valores ambientales, se reduzcan los residuos comercializables y se evite el daño a otros productos y servicios.  </t>
  </si>
  <si>
    <r>
      <t xml:space="preserve">10.12 </t>
    </r>
    <r>
      <rPr>
        <i/>
        <sz val="10"/>
        <color theme="1"/>
        <rFont val="Arial"/>
        <family val="2"/>
      </rPr>
      <t>La Organización*</t>
    </r>
    <r>
      <rPr>
        <sz val="10"/>
        <color theme="1"/>
        <rFont val="Arial"/>
        <family val="2"/>
      </rPr>
      <t xml:space="preserve"> </t>
    </r>
    <r>
      <rPr>
        <i/>
        <sz val="10"/>
        <color theme="1"/>
        <rFont val="Arial"/>
        <family val="2"/>
      </rPr>
      <t>deberá*</t>
    </r>
    <r>
      <rPr>
        <sz val="10"/>
        <color theme="1"/>
        <rFont val="Arial"/>
        <family val="2"/>
      </rPr>
      <t xml:space="preserve"> eliminar los materiales de desecho de una forma ambientalmente apropiada. </t>
    </r>
  </si>
  <si>
    <t>Actividades que impactan negativamente al sitio</t>
  </si>
  <si>
    <t>Justificación</t>
  </si>
  <si>
    <t>Criterios Centrales</t>
  </si>
  <si>
    <t>Acciones planificadas</t>
  </si>
  <si>
    <t>Acción planificada.</t>
  </si>
  <si>
    <t>Indicadores</t>
  </si>
  <si>
    <t>Total acciones:</t>
  </si>
  <si>
    <t>Criterios Centrales de bajo riesgo</t>
  </si>
  <si>
    <t>❌</t>
  </si>
  <si>
    <t>6.10</t>
  </si>
  <si>
    <t>Plan CC</t>
  </si>
  <si>
    <t>Plan CMC</t>
  </si>
  <si>
    <t>Ayuda</t>
  </si>
  <si>
    <t>Ident. act. impact neg.</t>
  </si>
  <si>
    <t>Plan act.impact neg.</t>
  </si>
  <si>
    <t xml:space="preserve"> Cambios CC</t>
  </si>
  <si>
    <r>
      <rPr>
        <b/>
        <u/>
        <sz val="10"/>
        <color theme="1"/>
        <rFont val="Arial"/>
        <family val="2"/>
      </rPr>
      <t>1.1</t>
    </r>
    <r>
      <rPr>
        <sz val="10"/>
        <color theme="1"/>
        <rFont val="Arial"/>
        <family val="2"/>
      </rPr>
      <t xml:space="preserve"> </t>
    </r>
    <r>
      <rPr>
        <i/>
        <sz val="10"/>
        <color theme="1"/>
        <rFont val="Arial"/>
        <family val="2"/>
      </rPr>
      <t>La</t>
    </r>
    <r>
      <rPr>
        <sz val="10"/>
        <color theme="1"/>
        <rFont val="Arial"/>
        <family val="2"/>
      </rPr>
      <t xml:space="preserve"> </t>
    </r>
    <r>
      <rPr>
        <i/>
        <sz val="10"/>
        <color theme="1"/>
        <rFont val="Arial"/>
        <family val="2"/>
      </rPr>
      <t>Organización</t>
    </r>
    <r>
      <rPr>
        <b/>
        <sz val="10"/>
        <color theme="1"/>
        <rFont val="Arial"/>
        <family val="2"/>
      </rPr>
      <t xml:space="preserve">* </t>
    </r>
    <r>
      <rPr>
        <i/>
        <sz val="10"/>
        <color theme="1"/>
        <rFont val="Arial"/>
        <family val="2"/>
      </rPr>
      <t>deberá*</t>
    </r>
    <r>
      <rPr>
        <sz val="10"/>
        <color theme="1"/>
        <rFont val="Arial"/>
        <family val="2"/>
      </rPr>
      <t xml:space="preserve"> ser una entidad legalmente constituida, cuyo registro </t>
    </r>
    <r>
      <rPr>
        <i/>
        <sz val="10"/>
        <color theme="1"/>
        <rFont val="Arial"/>
        <family val="2"/>
      </rPr>
      <t>legal</t>
    </r>
    <r>
      <rPr>
        <sz val="10"/>
        <color theme="1"/>
        <rFont val="Arial"/>
        <family val="2"/>
      </rPr>
      <t xml:space="preserve">* sea claro, documentado y no cuestionado y contar con autorización escrita para actividades específicas, emitida por las autoridades </t>
    </r>
    <r>
      <rPr>
        <i/>
        <sz val="10"/>
        <color theme="1"/>
        <rFont val="Arial"/>
        <family val="2"/>
      </rPr>
      <t>legalmente competentes*.</t>
    </r>
    <r>
      <rPr>
        <sz val="10"/>
        <color theme="1"/>
        <rFont val="Arial"/>
        <family val="2"/>
      </rPr>
      <t xml:space="preserve">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</si>
</sst>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29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012A4A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28"/>
      <color rgb="FF202124"/>
      <name val="Inherit"/>
    </font>
    <font>
      <sz val="22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233D4D"/>
      <name val="Calibri"/>
      <family val="2"/>
      <scheme val="minor"/>
    </font>
    <font>
      <b/>
      <sz val="11"/>
      <color theme="0"/>
      <name val="Arial"/>
      <family val="2"/>
    </font>
    <font>
      <b/>
      <sz val="11"/>
      <color rgb="FF002060"/>
      <name val="72 Black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u/>
      <sz val="10"/>
      <color theme="1"/>
      <name val="Arial"/>
      <family val="2"/>
    </font>
    <font>
      <i/>
      <sz val="10"/>
      <color theme="1"/>
      <name val="Arial"/>
      <family val="2"/>
    </font>
    <font>
      <sz val="12"/>
      <color theme="1"/>
      <name val="Calibri"/>
      <family val="2"/>
      <scheme val="minor"/>
    </font>
    <font>
      <sz val="11"/>
      <color rgb="FF002060"/>
      <name val="Calibri"/>
      <family val="2"/>
      <scheme val="minor"/>
    </font>
    <font>
      <sz val="10"/>
      <name val="Arial"/>
      <family val="2"/>
    </font>
    <font>
      <i/>
      <sz val="10"/>
      <name val="Arial"/>
      <family val="2"/>
    </font>
    <font>
      <sz val="10"/>
      <color theme="3" tint="-0.249977111117893"/>
      <name val="Arial"/>
      <family val="2"/>
    </font>
    <font>
      <sz val="11"/>
      <color theme="0"/>
      <name val="Calibri"/>
      <family val="2"/>
      <scheme val="minor"/>
    </font>
    <font>
      <sz val="20"/>
      <color theme="1"/>
      <name val="Calibri"/>
      <family val="2"/>
      <scheme val="minor"/>
    </font>
    <font>
      <sz val="28"/>
      <color theme="1"/>
      <name val="Calibri"/>
      <family val="2"/>
      <scheme val="minor"/>
    </font>
    <font>
      <sz val="26"/>
      <color rgb="FF036666"/>
      <name val="Calibri"/>
      <family val="2"/>
      <scheme val="minor"/>
    </font>
    <font>
      <sz val="26"/>
      <color theme="1"/>
      <name val="Calibri"/>
      <family val="2"/>
      <scheme val="minor"/>
    </font>
    <font>
      <b/>
      <sz val="16"/>
      <color rgb="FF285C4D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BEE1E6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DF2FB"/>
        <bgColor indexed="64"/>
      </patternFill>
    </fill>
    <fill>
      <patternFill patternType="solid">
        <fgColor rgb="FFF9F9F9"/>
        <bgColor indexed="64"/>
      </patternFill>
    </fill>
    <fill>
      <patternFill patternType="solid">
        <fgColor rgb="FF005F73"/>
        <bgColor indexed="64"/>
      </patternFill>
    </fill>
    <fill>
      <patternFill patternType="solid">
        <fgColor rgb="FF285C4D"/>
        <bgColor indexed="64"/>
      </patternFill>
    </fill>
    <fill>
      <patternFill patternType="solid">
        <fgColor theme="9" tint="0.79998168889431442"/>
        <bgColor indexed="64"/>
      </patternFill>
    </fill>
  </fills>
  <borders count="42">
    <border>
      <left/>
      <right/>
      <top/>
      <bottom/>
      <diagonal/>
    </border>
    <border>
      <left style="double">
        <color rgb="FF002060"/>
      </left>
      <right/>
      <top style="double">
        <color rgb="FF002060"/>
      </top>
      <bottom/>
      <diagonal/>
    </border>
    <border>
      <left/>
      <right style="double">
        <color rgb="FF002060"/>
      </right>
      <top style="double">
        <color rgb="FF002060"/>
      </top>
      <bottom/>
      <diagonal/>
    </border>
    <border>
      <left style="double">
        <color rgb="FF002060"/>
      </left>
      <right/>
      <top/>
      <bottom/>
      <diagonal/>
    </border>
    <border>
      <left/>
      <right style="double">
        <color rgb="FF002060"/>
      </right>
      <top/>
      <bottom/>
      <diagonal/>
    </border>
    <border>
      <left style="double">
        <color rgb="FF002060"/>
      </left>
      <right/>
      <top/>
      <bottom style="double">
        <color rgb="FF002060"/>
      </bottom>
      <diagonal/>
    </border>
    <border>
      <left/>
      <right style="double">
        <color rgb="FF002060"/>
      </right>
      <top/>
      <bottom style="double">
        <color rgb="FF00206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theme="0"/>
      </left>
      <right style="thick">
        <color theme="0"/>
      </right>
      <top style="dashed">
        <color theme="2" tint="-0.749961851863155"/>
      </top>
      <bottom style="dashed">
        <color theme="2" tint="-0.749961851863155"/>
      </bottom>
      <diagonal/>
    </border>
    <border>
      <left style="double">
        <color rgb="FF002060"/>
      </left>
      <right style="thick">
        <color theme="0"/>
      </right>
      <top style="double">
        <color rgb="FF002060"/>
      </top>
      <bottom style="dashed">
        <color theme="2" tint="-0.749961851863155"/>
      </bottom>
      <diagonal/>
    </border>
    <border>
      <left style="thick">
        <color theme="0"/>
      </left>
      <right style="thick">
        <color theme="0"/>
      </right>
      <top style="double">
        <color rgb="FF002060"/>
      </top>
      <bottom style="dashed">
        <color theme="2" tint="-0.749961851863155"/>
      </bottom>
      <diagonal/>
    </border>
    <border>
      <left style="thick">
        <color theme="0"/>
      </left>
      <right style="double">
        <color rgb="FF002060"/>
      </right>
      <top style="double">
        <color rgb="FF002060"/>
      </top>
      <bottom style="dashed">
        <color theme="2" tint="-0.749961851863155"/>
      </bottom>
      <diagonal/>
    </border>
    <border>
      <left style="double">
        <color rgb="FF002060"/>
      </left>
      <right/>
      <top style="dashed">
        <color theme="2" tint="-0.749961851863155"/>
      </top>
      <bottom style="dashed">
        <color theme="2" tint="-0.749961851863155"/>
      </bottom>
      <diagonal/>
    </border>
    <border>
      <left style="thick">
        <color theme="0"/>
      </left>
      <right style="double">
        <color rgb="FF002060"/>
      </right>
      <top style="dashed">
        <color theme="2" tint="-0.749961851863155"/>
      </top>
      <bottom style="dashed">
        <color theme="2" tint="-0.749961851863155"/>
      </bottom>
      <diagonal/>
    </border>
    <border>
      <left style="double">
        <color rgb="FF002060"/>
      </left>
      <right/>
      <top style="dashed">
        <color theme="2" tint="-0.749961851863155"/>
      </top>
      <bottom style="double">
        <color rgb="FF002060"/>
      </bottom>
      <diagonal/>
    </border>
    <border>
      <left style="thick">
        <color theme="0"/>
      </left>
      <right style="thick">
        <color theme="0"/>
      </right>
      <top style="dashed">
        <color theme="2" tint="-0.749961851863155"/>
      </top>
      <bottom style="double">
        <color rgb="FF002060"/>
      </bottom>
      <diagonal/>
    </border>
    <border>
      <left style="thick">
        <color theme="0"/>
      </left>
      <right style="double">
        <color rgb="FF002060"/>
      </right>
      <top style="dashed">
        <color theme="2" tint="-0.749961851863155"/>
      </top>
      <bottom style="double">
        <color rgb="FF002060"/>
      </bottom>
      <diagonal/>
    </border>
    <border>
      <left style="double">
        <color rgb="FF0070C0"/>
      </left>
      <right/>
      <top style="double">
        <color rgb="FF0070C0"/>
      </top>
      <bottom/>
      <diagonal/>
    </border>
    <border>
      <left/>
      <right style="double">
        <color rgb="FF0070C0"/>
      </right>
      <top style="double">
        <color rgb="FF0070C0"/>
      </top>
      <bottom/>
      <diagonal/>
    </border>
    <border>
      <left style="double">
        <color rgb="FF0070C0"/>
      </left>
      <right/>
      <top/>
      <bottom/>
      <diagonal/>
    </border>
    <border>
      <left/>
      <right style="double">
        <color rgb="FF0070C0"/>
      </right>
      <top/>
      <bottom/>
      <diagonal/>
    </border>
    <border>
      <left style="double">
        <color rgb="FF0070C0"/>
      </left>
      <right/>
      <top/>
      <bottom style="double">
        <color rgb="FF0070C0"/>
      </bottom>
      <diagonal/>
    </border>
    <border>
      <left/>
      <right style="double">
        <color rgb="FF0070C0"/>
      </right>
      <top/>
      <bottom style="double">
        <color rgb="FF0070C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ck">
        <color theme="1" tint="0.499984740745262"/>
      </left>
      <right/>
      <top style="thick">
        <color theme="1" tint="0.499984740745262"/>
      </top>
      <bottom/>
      <diagonal/>
    </border>
    <border>
      <left style="thin">
        <color rgb="FF003566"/>
      </left>
      <right style="thin">
        <color rgb="FF003566"/>
      </right>
      <top style="thick">
        <color theme="1" tint="0.499984740745262"/>
      </top>
      <bottom style="thin">
        <color rgb="FF003566"/>
      </bottom>
      <diagonal/>
    </border>
    <border>
      <left style="thin">
        <color rgb="FF003566"/>
      </left>
      <right/>
      <top style="thick">
        <color theme="1" tint="0.499984740745262"/>
      </top>
      <bottom style="thin">
        <color rgb="FF003566"/>
      </bottom>
      <diagonal/>
    </border>
    <border>
      <left style="thin">
        <color theme="1" tint="0.499984740745262"/>
      </left>
      <right style="thick">
        <color theme="1" tint="0.499984740745262"/>
      </right>
      <top style="thick">
        <color theme="1" tint="0.499984740745262"/>
      </top>
      <bottom/>
      <diagonal/>
    </border>
    <border>
      <left style="thick">
        <color theme="1" tint="0.499984740745262"/>
      </left>
      <right/>
      <top/>
      <bottom/>
      <diagonal/>
    </border>
    <border>
      <left style="thin">
        <color rgb="FF003566"/>
      </left>
      <right style="thin">
        <color rgb="FF003566"/>
      </right>
      <top style="thin">
        <color rgb="FF003566"/>
      </top>
      <bottom style="thin">
        <color rgb="FF003566"/>
      </bottom>
      <diagonal/>
    </border>
    <border>
      <left style="thin">
        <color rgb="FF003566"/>
      </left>
      <right/>
      <top style="thin">
        <color rgb="FF003566"/>
      </top>
      <bottom style="thin">
        <color rgb="FF003566"/>
      </bottom>
      <diagonal/>
    </border>
    <border>
      <left style="thin">
        <color theme="1" tint="0.499984740745262"/>
      </left>
      <right style="thick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ck">
        <color theme="1" tint="0.499984740745262"/>
      </left>
      <right/>
      <top/>
      <bottom style="thin">
        <color theme="1" tint="0.499984740745262"/>
      </bottom>
      <diagonal/>
    </border>
    <border>
      <left style="thick">
        <color theme="1" tint="0.499984740745262"/>
      </left>
      <right/>
      <top style="thin">
        <color theme="1" tint="0.499984740745262"/>
      </top>
      <bottom/>
      <diagonal/>
    </border>
    <border>
      <left style="thin">
        <color theme="1" tint="0.499984740745262"/>
      </left>
      <right style="thick">
        <color theme="1" tint="0.499984740745262"/>
      </right>
      <top style="thin">
        <color theme="1" tint="0.499984740745262"/>
      </top>
      <bottom/>
      <diagonal/>
    </border>
    <border>
      <left style="thick">
        <color theme="1" tint="0.499984740745262"/>
      </left>
      <right/>
      <top/>
      <bottom style="thick">
        <color theme="1" tint="0.499984740745262"/>
      </bottom>
      <diagonal/>
    </border>
    <border>
      <left style="thin">
        <color rgb="FF003566"/>
      </left>
      <right style="thin">
        <color rgb="FF003566"/>
      </right>
      <top style="thin">
        <color rgb="FF003566"/>
      </top>
      <bottom style="thick">
        <color theme="1" tint="0.499984740745262"/>
      </bottom>
      <diagonal/>
    </border>
    <border>
      <left style="thin">
        <color rgb="FF003566"/>
      </left>
      <right/>
      <top style="thin">
        <color rgb="FF003566"/>
      </top>
      <bottom style="thick">
        <color theme="1" tint="0.499984740745262"/>
      </bottom>
      <diagonal/>
    </border>
    <border>
      <left style="thin">
        <color theme="1" tint="0.499984740745262"/>
      </left>
      <right style="thick">
        <color theme="1" tint="0.499984740745262"/>
      </right>
      <top style="thin">
        <color theme="1" tint="0.499984740745262"/>
      </top>
      <bottom style="thick">
        <color theme="1" tint="0.499984740745262"/>
      </bottom>
      <diagonal/>
    </border>
    <border>
      <left style="thick">
        <color theme="0"/>
      </left>
      <right style="thick">
        <color theme="0"/>
      </right>
      <top style="dashed">
        <color theme="2" tint="-0.749961851863155"/>
      </top>
      <bottom style="double">
        <color theme="3"/>
      </bottom>
      <diagonal/>
    </border>
  </borders>
  <cellStyleXfs count="1">
    <xf numFmtId="0" fontId="0" fillId="0" borderId="0"/>
  </cellStyleXfs>
  <cellXfs count="123">
    <xf numFmtId="0" fontId="0" fillId="0" borderId="0" xfId="0"/>
    <xf numFmtId="0" fontId="0" fillId="0" borderId="0" xfId="0" applyNumberFormat="1"/>
    <xf numFmtId="0" fontId="0" fillId="2" borderId="1" xfId="0" applyFont="1" applyFill="1" applyBorder="1" applyAlignment="1">
      <alignment horizontal="right"/>
    </xf>
    <xf numFmtId="0" fontId="4" fillId="0" borderId="2" xfId="0" applyFont="1" applyBorder="1" applyAlignment="1">
      <alignment horizontal="left" indent="3"/>
    </xf>
    <xf numFmtId="0" fontId="0" fillId="2" borderId="3" xfId="0" applyFont="1" applyFill="1" applyBorder="1" applyAlignment="1">
      <alignment horizontal="right"/>
    </xf>
    <xf numFmtId="0" fontId="4" fillId="0" borderId="4" xfId="0" applyFont="1" applyBorder="1" applyAlignment="1">
      <alignment horizontal="left" indent="3"/>
    </xf>
    <xf numFmtId="9" fontId="4" fillId="0" borderId="4" xfId="0" applyNumberFormat="1" applyFont="1" applyBorder="1" applyAlignment="1">
      <alignment horizontal="left" indent="1"/>
    </xf>
    <xf numFmtId="0" fontId="0" fillId="2" borderId="5" xfId="0" applyFont="1" applyFill="1" applyBorder="1" applyAlignment="1">
      <alignment horizontal="right"/>
    </xf>
    <xf numFmtId="0" fontId="4" fillId="0" borderId="6" xfId="0" applyFont="1" applyBorder="1" applyAlignment="1">
      <alignment horizontal="left" indent="3"/>
    </xf>
    <xf numFmtId="0" fontId="4" fillId="0" borderId="0" xfId="0" applyFont="1" applyBorder="1" applyAlignment="1">
      <alignment horizontal="left" indent="3"/>
    </xf>
    <xf numFmtId="0" fontId="0" fillId="0" borderId="0" xfId="0" applyFont="1" applyFill="1" applyBorder="1" applyAlignment="1">
      <alignment horizontal="right"/>
    </xf>
    <xf numFmtId="0" fontId="3" fillId="0" borderId="0" xfId="0" applyFont="1" applyFill="1" applyBorder="1"/>
    <xf numFmtId="0" fontId="0" fillId="0" borderId="0" xfId="0" applyNumberFormat="1" applyAlignment="1">
      <alignment horizontal="center"/>
    </xf>
    <xf numFmtId="9" fontId="0" fillId="0" borderId="0" xfId="0" applyNumberFormat="1" applyFill="1" applyBorder="1" applyAlignment="1">
      <alignment horizontal="left" indent="2"/>
    </xf>
    <xf numFmtId="0" fontId="6" fillId="4" borderId="7" xfId="0" applyFont="1" applyFill="1" applyBorder="1" applyAlignment="1">
      <alignment horizontal="left" vertical="center" wrapText="1"/>
    </xf>
    <xf numFmtId="0" fontId="6" fillId="4" borderId="7" xfId="0" applyFont="1" applyFill="1" applyBorder="1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0" fontId="6" fillId="6" borderId="9" xfId="0" applyFont="1" applyFill="1" applyBorder="1" applyAlignment="1">
      <alignment horizontal="center" vertical="top" wrapText="1"/>
    </xf>
    <xf numFmtId="0" fontId="6" fillId="6" borderId="9" xfId="0" applyFont="1" applyFill="1" applyBorder="1" applyAlignment="1">
      <alignment horizontal="left" vertical="top" wrapText="1"/>
    </xf>
    <xf numFmtId="0" fontId="9" fillId="6" borderId="9" xfId="0" applyFont="1" applyFill="1" applyBorder="1" applyAlignment="1">
      <alignment horizontal="center" wrapText="1"/>
    </xf>
    <xf numFmtId="0" fontId="9" fillId="6" borderId="9" xfId="0" applyFont="1" applyFill="1" applyBorder="1" applyAlignment="1">
      <alignment horizontal="center"/>
    </xf>
    <xf numFmtId="0" fontId="6" fillId="6" borderId="9" xfId="0" applyFont="1" applyFill="1" applyBorder="1" applyAlignment="1">
      <alignment vertical="top" wrapText="1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6" fillId="4" borderId="13" xfId="0" applyFont="1" applyFill="1" applyBorder="1" applyAlignment="1">
      <alignment horizontal="center" vertical="top" wrapText="1"/>
    </xf>
    <xf numFmtId="0" fontId="9" fillId="6" borderId="14" xfId="0" applyFont="1" applyFill="1" applyBorder="1" applyAlignment="1">
      <alignment horizontal="center" wrapText="1"/>
    </xf>
    <xf numFmtId="0" fontId="9" fillId="6" borderId="16" xfId="0" applyFont="1" applyFill="1" applyBorder="1" applyAlignment="1">
      <alignment horizontal="center" wrapText="1"/>
    </xf>
    <xf numFmtId="0" fontId="9" fillId="6" borderId="16" xfId="0" applyFont="1" applyFill="1" applyBorder="1" applyAlignment="1">
      <alignment horizontal="center"/>
    </xf>
    <xf numFmtId="0" fontId="9" fillId="6" borderId="17" xfId="0" applyFont="1" applyFill="1" applyBorder="1" applyAlignment="1">
      <alignment horizontal="center" wrapText="1"/>
    </xf>
    <xf numFmtId="0" fontId="10" fillId="0" borderId="18" xfId="0" applyFont="1" applyFill="1" applyBorder="1" applyAlignment="1">
      <alignment horizontal="right" vertical="center"/>
    </xf>
    <xf numFmtId="0" fontId="11" fillId="5" borderId="19" xfId="0" applyFont="1" applyFill="1" applyBorder="1" applyAlignment="1">
      <alignment horizontal="left"/>
    </xf>
    <xf numFmtId="0" fontId="10" fillId="0" borderId="20" xfId="0" applyFont="1" applyFill="1" applyBorder="1" applyAlignment="1">
      <alignment horizontal="right" vertical="center"/>
    </xf>
    <xf numFmtId="0" fontId="11" fillId="5" borderId="21" xfId="0" applyFont="1" applyFill="1" applyBorder="1" applyAlignment="1">
      <alignment horizontal="left"/>
    </xf>
    <xf numFmtId="0" fontId="10" fillId="0" borderId="22" xfId="0" applyFont="1" applyFill="1" applyBorder="1" applyAlignment="1">
      <alignment horizontal="right" vertical="center"/>
    </xf>
    <xf numFmtId="9" fontId="11" fillId="5" borderId="23" xfId="0" applyNumberFormat="1" applyFont="1" applyFill="1" applyBorder="1" applyAlignment="1">
      <alignment horizontal="left"/>
    </xf>
    <xf numFmtId="0" fontId="7" fillId="4" borderId="7" xfId="0" applyFont="1" applyFill="1" applyBorder="1" applyAlignment="1">
      <alignment horizontal="center" vertical="center"/>
    </xf>
    <xf numFmtId="0" fontId="6" fillId="4" borderId="7" xfId="0" applyNumberFormat="1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top" wrapText="1"/>
    </xf>
    <xf numFmtId="0" fontId="6" fillId="0" borderId="9" xfId="0" applyFont="1" applyFill="1" applyBorder="1" applyAlignment="1">
      <alignment horizontal="left" vertical="top" wrapText="1"/>
    </xf>
    <xf numFmtId="0" fontId="10" fillId="0" borderId="0" xfId="0" applyFont="1" applyFill="1" applyBorder="1" applyAlignment="1">
      <alignment horizontal="left" vertical="center"/>
    </xf>
    <xf numFmtId="9" fontId="0" fillId="0" borderId="0" xfId="0" applyNumberFormat="1" applyAlignment="1">
      <alignment horizontal="left" indent="1"/>
    </xf>
    <xf numFmtId="0" fontId="0" fillId="0" borderId="0" xfId="0" applyFill="1"/>
    <xf numFmtId="0" fontId="1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wrapText="1"/>
    </xf>
    <xf numFmtId="0" fontId="7" fillId="4" borderId="7" xfId="0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0" fontId="0" fillId="7" borderId="0" xfId="0" applyFill="1"/>
    <xf numFmtId="0" fontId="0" fillId="3" borderId="0" xfId="0" applyFill="1"/>
    <xf numFmtId="0" fontId="0" fillId="4" borderId="0" xfId="0" applyFill="1"/>
    <xf numFmtId="0" fontId="13" fillId="0" borderId="0" xfId="0" applyFont="1"/>
    <xf numFmtId="0" fontId="14" fillId="0" borderId="27" xfId="0" applyFont="1" applyBorder="1" applyAlignment="1">
      <alignment horizontal="center" vertical="top" wrapText="1"/>
    </xf>
    <xf numFmtId="0" fontId="14" fillId="0" borderId="28" xfId="0" applyFont="1" applyBorder="1" applyAlignment="1">
      <alignment horizontal="left" vertical="top" wrapText="1"/>
    </xf>
    <xf numFmtId="0" fontId="14" fillId="0" borderId="29" xfId="0" applyFont="1" applyBorder="1" applyAlignment="1">
      <alignment horizontal="left" vertical="top" wrapText="1"/>
    </xf>
    <xf numFmtId="0" fontId="18" fillId="0" borderId="0" xfId="0" applyFont="1" applyAlignment="1">
      <alignment wrapText="1"/>
    </xf>
    <xf numFmtId="0" fontId="14" fillId="0" borderId="31" xfId="0" applyFont="1" applyBorder="1" applyAlignment="1">
      <alignment horizontal="center" vertical="top"/>
    </xf>
    <xf numFmtId="0" fontId="14" fillId="0" borderId="32" xfId="0" applyFont="1" applyBorder="1" applyAlignment="1">
      <alignment vertical="top" wrapText="1"/>
    </xf>
    <xf numFmtId="0" fontId="14" fillId="0" borderId="33" xfId="0" applyFont="1" applyBorder="1" applyAlignment="1">
      <alignment horizontal="left" vertical="top" wrapText="1"/>
    </xf>
    <xf numFmtId="0" fontId="14" fillId="4" borderId="31" xfId="0" applyFont="1" applyFill="1" applyBorder="1" applyAlignment="1">
      <alignment horizontal="center" vertical="top" wrapText="1"/>
    </xf>
    <xf numFmtId="0" fontId="20" fillId="0" borderId="31" xfId="0" applyFont="1" applyBorder="1" applyAlignment="1">
      <alignment horizontal="center" vertical="top"/>
    </xf>
    <xf numFmtId="0" fontId="14" fillId="0" borderId="31" xfId="0" applyFont="1" applyBorder="1" applyAlignment="1">
      <alignment horizontal="center" vertical="top" wrapText="1"/>
    </xf>
    <xf numFmtId="0" fontId="21" fillId="0" borderId="31" xfId="0" applyFont="1" applyBorder="1" applyAlignment="1">
      <alignment horizontal="center" vertical="top"/>
    </xf>
    <xf numFmtId="0" fontId="22" fillId="4" borderId="31" xfId="0" applyFont="1" applyFill="1" applyBorder="1" applyAlignment="1">
      <alignment horizontal="center" vertical="top" wrapText="1"/>
    </xf>
    <xf numFmtId="0" fontId="20" fillId="0" borderId="31" xfId="0" applyFont="1" applyBorder="1" applyAlignment="1">
      <alignment horizontal="center" vertical="top" wrapText="1"/>
    </xf>
    <xf numFmtId="0" fontId="14" fillId="0" borderId="32" xfId="0" applyFont="1" applyBorder="1" applyAlignment="1">
      <alignment horizontal="left" vertical="top" wrapText="1"/>
    </xf>
    <xf numFmtId="0" fontId="14" fillId="0" borderId="36" xfId="0" applyFont="1" applyBorder="1" applyAlignment="1">
      <alignment horizontal="left" vertical="top" wrapText="1"/>
    </xf>
    <xf numFmtId="0" fontId="14" fillId="0" borderId="38" xfId="0" applyFont="1" applyBorder="1" applyAlignment="1">
      <alignment horizontal="center" vertical="top"/>
    </xf>
    <xf numFmtId="0" fontId="14" fillId="0" borderId="39" xfId="0" applyFont="1" applyBorder="1" applyAlignment="1">
      <alignment vertical="top" wrapText="1"/>
    </xf>
    <xf numFmtId="0" fontId="23" fillId="0" borderId="0" xfId="0" applyFont="1" applyAlignment="1">
      <alignment wrapText="1"/>
    </xf>
    <xf numFmtId="0" fontId="23" fillId="0" borderId="0" xfId="0" applyFont="1"/>
    <xf numFmtId="0" fontId="23" fillId="0" borderId="0" xfId="0" applyFont="1" applyAlignment="1">
      <alignment horizontal="center"/>
    </xf>
    <xf numFmtId="0" fontId="0" fillId="0" borderId="0" xfId="0" applyFont="1" applyFill="1" applyBorder="1" applyAlignment="1">
      <alignment horizontal="center" wrapText="1"/>
    </xf>
    <xf numFmtId="0" fontId="26" fillId="6" borderId="9" xfId="0" applyFont="1" applyFill="1" applyBorder="1" applyAlignment="1">
      <alignment horizontal="center" vertical="center"/>
    </xf>
    <xf numFmtId="0" fontId="27" fillId="0" borderId="0" xfId="0" applyFont="1"/>
    <xf numFmtId="0" fontId="26" fillId="6" borderId="41" xfId="0" applyFont="1" applyFill="1" applyBorder="1" applyAlignment="1">
      <alignment horizontal="center" vertical="center"/>
    </xf>
    <xf numFmtId="0" fontId="9" fillId="6" borderId="41" xfId="0" applyFont="1" applyFill="1" applyBorder="1" applyAlignment="1">
      <alignment horizontal="center" wrapText="1"/>
    </xf>
    <xf numFmtId="0" fontId="1" fillId="8" borderId="0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1" fillId="8" borderId="7" xfId="0" applyFont="1" applyFill="1" applyBorder="1" applyAlignment="1">
      <alignment horizontal="center" vertical="center"/>
    </xf>
    <xf numFmtId="0" fontId="1" fillId="8" borderId="24" xfId="0" applyFont="1" applyFill="1" applyBorder="1" applyAlignment="1">
      <alignment horizontal="center" vertical="center"/>
    </xf>
    <xf numFmtId="0" fontId="1" fillId="8" borderId="11" xfId="0" applyFont="1" applyFill="1" applyBorder="1" applyAlignment="1">
      <alignment horizontal="center" vertical="center"/>
    </xf>
    <xf numFmtId="0" fontId="1" fillId="8" borderId="12" xfId="0" applyFont="1" applyFill="1" applyBorder="1" applyAlignment="1">
      <alignment horizontal="center" vertical="center"/>
    </xf>
    <xf numFmtId="0" fontId="0" fillId="8" borderId="0" xfId="0" applyFill="1"/>
    <xf numFmtId="0" fontId="12" fillId="8" borderId="25" xfId="0" applyFont="1" applyFill="1" applyBorder="1" applyAlignment="1">
      <alignment horizontal="center" vertical="center"/>
    </xf>
    <xf numFmtId="0" fontId="1" fillId="8" borderId="0" xfId="0" applyFont="1" applyFill="1" applyAlignment="1">
      <alignment horizontal="center" vertical="center"/>
    </xf>
    <xf numFmtId="0" fontId="7" fillId="9" borderId="7" xfId="0" applyFont="1" applyFill="1" applyBorder="1" applyAlignment="1">
      <alignment horizontal="center" vertical="center"/>
    </xf>
    <xf numFmtId="0" fontId="6" fillId="9" borderId="7" xfId="0" applyNumberFormat="1" applyFont="1" applyFill="1" applyBorder="1" applyAlignment="1">
      <alignment horizontal="center" vertical="center"/>
    </xf>
    <xf numFmtId="0" fontId="6" fillId="9" borderId="7" xfId="0" applyFont="1" applyFill="1" applyBorder="1" applyAlignment="1">
      <alignment horizontal="left" vertical="center" wrapText="1"/>
    </xf>
    <xf numFmtId="0" fontId="6" fillId="9" borderId="7" xfId="0" applyFont="1" applyFill="1" applyBorder="1" applyAlignment="1">
      <alignment horizontal="center" vertical="center"/>
    </xf>
    <xf numFmtId="0" fontId="6" fillId="9" borderId="8" xfId="0" applyNumberFormat="1" applyFont="1" applyFill="1" applyBorder="1" applyAlignment="1">
      <alignment horizontal="center" vertical="center"/>
    </xf>
    <xf numFmtId="0" fontId="6" fillId="9" borderId="13" xfId="0" applyFont="1" applyFill="1" applyBorder="1" applyAlignment="1">
      <alignment horizontal="center" vertical="top" wrapText="1"/>
    </xf>
    <xf numFmtId="0" fontId="6" fillId="9" borderId="9" xfId="0" applyFont="1" applyFill="1" applyBorder="1" applyAlignment="1">
      <alignment horizontal="center" vertical="top" wrapText="1"/>
    </xf>
    <xf numFmtId="0" fontId="6" fillId="9" borderId="9" xfId="0" applyFont="1" applyFill="1" applyBorder="1" applyAlignment="1">
      <alignment horizontal="left" vertical="top" wrapText="1"/>
    </xf>
    <xf numFmtId="0" fontId="6" fillId="9" borderId="15" xfId="0" applyFont="1" applyFill="1" applyBorder="1" applyAlignment="1">
      <alignment horizontal="center" vertical="top" wrapText="1"/>
    </xf>
    <xf numFmtId="0" fontId="6" fillId="9" borderId="16" xfId="0" applyFont="1" applyFill="1" applyBorder="1" applyAlignment="1">
      <alignment horizontal="center" vertical="top" wrapText="1"/>
    </xf>
    <xf numFmtId="0" fontId="6" fillId="9" borderId="41" xfId="0" applyFont="1" applyFill="1" applyBorder="1" applyAlignment="1">
      <alignment horizontal="left" vertical="top" wrapText="1"/>
    </xf>
    <xf numFmtId="49" fontId="6" fillId="9" borderId="7" xfId="0" applyNumberFormat="1" applyFont="1" applyFill="1" applyBorder="1" applyAlignment="1">
      <alignment horizontal="center" vertical="center"/>
    </xf>
    <xf numFmtId="49" fontId="6" fillId="4" borderId="7" xfId="0" applyNumberFormat="1" applyFont="1" applyFill="1" applyBorder="1" applyAlignment="1">
      <alignment horizontal="center" vertical="center"/>
    </xf>
    <xf numFmtId="0" fontId="3" fillId="0" borderId="0" xfId="0" applyFont="1" applyFill="1" applyBorder="1" applyProtection="1">
      <protection locked="0"/>
    </xf>
    <xf numFmtId="0" fontId="0" fillId="0" borderId="0" xfId="0" applyProtection="1">
      <protection locked="0"/>
    </xf>
    <xf numFmtId="0" fontId="3" fillId="0" borderId="0" xfId="0" applyFont="1" applyFill="1" applyProtection="1"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0" xfId="0" applyAlignment="1" applyProtection="1">
      <alignment horizontal="left" wrapText="1"/>
      <protection locked="0"/>
    </xf>
    <xf numFmtId="0" fontId="25" fillId="4" borderId="24" xfId="0" applyFont="1" applyFill="1" applyBorder="1" applyAlignment="1" applyProtection="1">
      <alignment horizontal="center" vertical="top" wrapText="1"/>
      <protection locked="0"/>
    </xf>
    <xf numFmtId="0" fontId="25" fillId="9" borderId="24" xfId="0" applyFont="1" applyFill="1" applyBorder="1" applyAlignment="1" applyProtection="1">
      <alignment horizontal="center" vertical="top" wrapText="1"/>
      <protection locked="0"/>
    </xf>
    <xf numFmtId="0" fontId="24" fillId="4" borderId="24" xfId="0" applyFont="1" applyFill="1" applyBorder="1" applyAlignment="1" applyProtection="1">
      <alignment horizontal="center" vertical="center" wrapText="1"/>
      <protection locked="0"/>
    </xf>
    <xf numFmtId="0" fontId="25" fillId="4" borderId="24" xfId="0" applyFont="1" applyFill="1" applyBorder="1" applyAlignment="1" applyProtection="1">
      <alignment horizontal="center" vertical="center" wrapText="1"/>
      <protection locked="0"/>
    </xf>
    <xf numFmtId="0" fontId="24" fillId="4" borderId="7" xfId="0" applyFont="1" applyFill="1" applyBorder="1" applyAlignment="1" applyProtection="1">
      <alignment horizontal="left" vertical="center" wrapText="1"/>
      <protection locked="0"/>
    </xf>
    <xf numFmtId="0" fontId="6" fillId="4" borderId="7" xfId="0" applyFont="1" applyFill="1" applyBorder="1" applyAlignment="1" applyProtection="1">
      <alignment horizontal="left" vertical="top" wrapText="1"/>
      <protection locked="0"/>
    </xf>
    <xf numFmtId="0" fontId="9" fillId="6" borderId="9" xfId="0" applyFont="1" applyFill="1" applyBorder="1" applyAlignment="1" applyProtection="1">
      <alignment horizontal="center" wrapText="1"/>
      <protection locked="0"/>
    </xf>
    <xf numFmtId="0" fontId="9" fillId="6" borderId="9" xfId="0" applyFont="1" applyFill="1" applyBorder="1" applyAlignment="1" applyProtection="1">
      <alignment horizontal="center"/>
      <protection locked="0"/>
    </xf>
    <xf numFmtId="0" fontId="9" fillId="6" borderId="14" xfId="0" applyFont="1" applyFill="1" applyBorder="1" applyAlignment="1" applyProtection="1">
      <alignment horizontal="center" wrapText="1"/>
      <protection locked="0"/>
    </xf>
    <xf numFmtId="0" fontId="14" fillId="0" borderId="33" xfId="0" applyFont="1" applyBorder="1" applyAlignment="1" applyProtection="1">
      <alignment horizontal="left" vertical="top" wrapText="1"/>
      <protection locked="0"/>
    </xf>
    <xf numFmtId="0" fontId="14" fillId="0" borderId="40" xfId="0" applyFont="1" applyBorder="1" applyAlignment="1" applyProtection="1">
      <alignment horizontal="left" vertical="top" wrapText="1"/>
      <protection locked="0"/>
    </xf>
    <xf numFmtId="0" fontId="2" fillId="0" borderId="0" xfId="0" applyFont="1" applyFill="1" applyAlignment="1">
      <alignment horizontal="center"/>
    </xf>
    <xf numFmtId="0" fontId="8" fillId="0" borderId="0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14" fillId="4" borderId="35" xfId="0" applyFont="1" applyFill="1" applyBorder="1" applyAlignment="1">
      <alignment horizontal="left" vertical="top" wrapText="1"/>
    </xf>
    <xf numFmtId="0" fontId="14" fillId="4" borderId="30" xfId="0" applyFont="1" applyFill="1" applyBorder="1" applyAlignment="1">
      <alignment horizontal="left" vertical="top" wrapText="1"/>
    </xf>
    <xf numFmtId="0" fontId="14" fillId="4" borderId="37" xfId="0" applyFont="1" applyFill="1" applyBorder="1" applyAlignment="1">
      <alignment horizontal="left" vertical="top" wrapText="1"/>
    </xf>
    <xf numFmtId="0" fontId="14" fillId="4" borderId="26" xfId="0" applyFont="1" applyFill="1" applyBorder="1" applyAlignment="1">
      <alignment horizontal="left" vertical="top" wrapText="1"/>
    </xf>
    <xf numFmtId="0" fontId="14" fillId="4" borderId="34" xfId="0" applyFont="1" applyFill="1" applyBorder="1" applyAlignment="1">
      <alignment horizontal="left" vertical="top" wrapText="1"/>
    </xf>
    <xf numFmtId="0" fontId="19" fillId="0" borderId="0" xfId="0" applyFont="1" applyAlignment="1">
      <alignment horizontal="left" wrapText="1"/>
    </xf>
  </cellXfs>
  <cellStyles count="1">
    <cellStyle name="Normal" xfId="0" builtinId="0"/>
  </cellStyles>
  <dxfs count="50">
    <dxf>
      <fill>
        <patternFill>
          <bgColor rgb="FFFFB3C1"/>
        </patternFill>
      </fill>
    </dxf>
    <dxf>
      <font>
        <b/>
        <i val="0"/>
        <color rgb="FF1B4332"/>
      </font>
      <fill>
        <patternFill>
          <bgColor rgb="FFD8F3DC"/>
        </patternFill>
      </fill>
    </dxf>
    <dxf>
      <font>
        <b/>
        <i val="0"/>
        <color rgb="FF1B4332"/>
      </font>
      <fill>
        <patternFill>
          <bgColor rgb="FFD8F3DC"/>
        </patternFill>
      </fill>
    </dxf>
    <dxf>
      <font>
        <b/>
        <i val="0"/>
        <color theme="4" tint="-0.24994659260841701"/>
      </font>
      <fill>
        <patternFill>
          <bgColor rgb="FFD8F3DC"/>
        </patternFill>
      </fill>
    </dxf>
    <dxf>
      <font>
        <color theme="3"/>
      </font>
      <fill>
        <patternFill>
          <bgColor rgb="FF99E2B4"/>
        </patternFill>
      </fill>
    </dxf>
    <dxf>
      <font>
        <b/>
        <i val="0"/>
        <color rgb="FF233D4D"/>
      </font>
      <fill>
        <patternFill>
          <bgColor rgb="FF99E2B4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left" vertical="top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left" vertical="top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left" vertical="top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left" vertical="top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left" vertical="top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right style="thin">
          <color rgb="FF000000"/>
        </right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family val="2"/>
        <scheme val="minor"/>
      </font>
      <fill>
        <patternFill patternType="solid">
          <fgColor indexed="64"/>
          <bgColor rgb="FF233D4D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left" vertical="top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right style="thin">
          <color rgb="FF000000"/>
        </right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family val="2"/>
        <scheme val="minor"/>
      </font>
      <fill>
        <patternFill patternType="solid">
          <fgColor indexed="64"/>
          <bgColor rgb="FF233D4D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left" vertical="bottom" textRotation="0" wrapText="1" indent="0" justifyLastLine="0" shrinkToFit="0" readingOrder="0"/>
      <protection locked="0" hidden="0"/>
    </dxf>
    <dxf>
      <alignment horizontal="left" vertical="bottom" textRotation="0" wrapText="1" indent="0" justifyLastLine="0" shrinkToFit="0" readingOrder="0"/>
      <protection locked="0" hidden="0"/>
    </dxf>
    <dxf>
      <alignment horizontal="left" vertical="bottom" textRotation="0" wrapText="1" indent="0" justifyLastLine="0" shrinkToFit="0" readingOrder="0"/>
      <protection locked="0" hidden="0"/>
    </dxf>
    <dxf>
      <alignment horizontal="left" vertical="bottom" textRotation="0" wrapText="1" indent="0" justifyLastLine="0" shrinkToFit="0" readingOrder="0"/>
      <protection locked="0" hidden="0"/>
    </dxf>
    <dxf>
      <alignment horizontal="left" vertical="bottom" textRotation="0" wrapText="1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alignment horizontal="center" vertical="bottom" textRotation="0" wrapText="1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rgb="FF285C4D"/>
        </patternFill>
      </fill>
      <alignment horizontal="center" vertical="center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protection locked="0" hidden="0"/>
    </dxf>
    <dxf>
      <font>
        <strike val="0"/>
        <outline val="0"/>
        <shadow val="0"/>
        <vertAlign val="baseline"/>
        <color auto="1"/>
      </font>
      <fill>
        <patternFill patternType="none">
          <fgColor indexed="64"/>
          <bgColor indexed="65"/>
        </patternFill>
      </fill>
      <protection locked="0" hidden="0"/>
    </dxf>
    <dxf>
      <numFmt numFmtId="0" formatCode="General"/>
    </dxf>
    <dxf>
      <fill>
        <patternFill patternType="solid">
          <fgColor indexed="64"/>
          <bgColor rgb="FF285C4D"/>
        </patternFill>
      </fill>
      <alignment horizontal="center" vertical="center" textRotation="0" wrapText="0" indent="0" justifyLastLine="0" shrinkToFit="0" readingOrder="0"/>
    </dxf>
    <dxf>
      <font>
        <color theme="0"/>
      </font>
      <fill>
        <patternFill patternType="none">
          <fgColor indexed="64"/>
          <bgColor auto="1"/>
        </patternFill>
      </fill>
    </dxf>
    <dxf>
      <fill>
        <patternFill patternType="solid">
          <fgColor theme="4" tint="-0.24994659260841701"/>
          <bgColor rgb="FFCDDAFD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color theme="0"/>
      </font>
      <fill>
        <patternFill patternType="solid">
          <fgColor rgb="FF293241"/>
          <bgColor rgb="FF293241"/>
        </patternFill>
      </fill>
    </dxf>
    <dxf>
      <font>
        <color theme="1"/>
      </font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 style="thin">
          <color rgb="FF012A4A"/>
        </vertical>
        <horizontal style="thin">
          <color rgb="FF012A4A"/>
        </horizontal>
      </border>
    </dxf>
    <dxf>
      <fill>
        <patternFill patternType="solid">
          <fgColor theme="4" tint="0.79998168889431442"/>
          <bgColor theme="4" tint="0.79998168889431442"/>
        </patternFill>
      </fill>
      <border>
        <bottom style="thick">
          <color theme="0"/>
        </bottom>
      </border>
    </dxf>
    <dxf>
      <fill>
        <patternFill patternType="none">
          <fgColor indexed="64"/>
          <bgColor auto="1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  <border>
        <bottom style="thick">
          <color theme="0"/>
        </bottom>
      </border>
    </dxf>
    <dxf>
      <font>
        <color theme="1"/>
      </font>
      <border>
        <left style="double">
          <color theme="8" tint="-0.499984740745262"/>
        </left>
        <right style="double">
          <color theme="8" tint="-0.499984740745262"/>
        </right>
        <top style="double">
          <color theme="8" tint="-0.499984740745262"/>
        </top>
        <bottom style="double">
          <color theme="8" tint="-0.499984740745262"/>
        </bottom>
        <horizontal style="dashed">
          <color rgb="FF293241"/>
        </horizontal>
      </border>
    </dxf>
  </dxfs>
  <tableStyles count="2" defaultTableStyle="TableStyleMedium2" defaultPivotStyle="PivotStyleLight16">
    <tableStyle name="Modelo 2" pivot="0" count="7" xr9:uid="{CE24633B-0FED-4B01-AC0C-0D5B9A4FF274}">
      <tableStyleElement type="wholeTable" dxfId="49"/>
      <tableStyleElement type="headerRow" dxfId="48"/>
      <tableStyleElement type="totalRow" dxfId="47"/>
      <tableStyleElement type="firstColumn" dxfId="46"/>
      <tableStyleElement type="lastColumn" dxfId="45"/>
      <tableStyleElement type="firstRowStripe" dxfId="44"/>
      <tableStyleElement type="firstColumnStripe" dxfId="43"/>
    </tableStyle>
    <tableStyle name="TableStyleMedium2 2" pivot="0" count="7" xr9:uid="{EC2269E4-4052-482F-8720-93569B9D6C48}">
      <tableStyleElement type="wholeTable" dxfId="42"/>
      <tableStyleElement type="headerRow" dxfId="41"/>
      <tableStyleElement type="totalRow" dxfId="40"/>
      <tableStyleElement type="firstColumn" dxfId="39"/>
      <tableStyleElement type="lastColumn" dxfId="38"/>
      <tableStyleElement type="firstRowStripe" dxfId="37"/>
      <tableStyleElement type="firstColumnStripe" dxfId="36"/>
    </tableStyle>
  </tableStyles>
  <colors>
    <mruColors>
      <color rgb="FF78BE20"/>
      <color rgb="FF285C4D"/>
      <color rgb="FF1B4332"/>
      <color rgb="FF036666"/>
      <color rgb="FF0353A4"/>
      <color rgb="FFD8F3DC"/>
      <color rgb="FF99E2B4"/>
      <color rgb="FF001845"/>
      <color rgb="FF233D4D"/>
      <color rgb="FFFFB3C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eetMetadata" Target="metadata.xml"/><Relationship Id="rId17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1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7" Type="http://schemas.openxmlformats.org/officeDocument/2006/relationships/image" Target="../media/image9.png"/><Relationship Id="rId2" Type="http://schemas.openxmlformats.org/officeDocument/2006/relationships/image" Target="../media/image4.svg"/><Relationship Id="rId1" Type="http://schemas.openxmlformats.org/officeDocument/2006/relationships/image" Target="../media/image3.png"/><Relationship Id="rId6" Type="http://schemas.openxmlformats.org/officeDocument/2006/relationships/image" Target="../media/image8.svg"/><Relationship Id="rId5" Type="http://schemas.openxmlformats.org/officeDocument/2006/relationships/image" Target="../media/image7.png"/><Relationship Id="rId4" Type="http://schemas.openxmlformats.org/officeDocument/2006/relationships/image" Target="../media/image6.sv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4.svg"/><Relationship Id="rId1" Type="http://schemas.openxmlformats.org/officeDocument/2006/relationships/image" Target="../media/image3.png"/><Relationship Id="rId6" Type="http://schemas.openxmlformats.org/officeDocument/2006/relationships/image" Target="../media/image8.svg"/><Relationship Id="rId5" Type="http://schemas.openxmlformats.org/officeDocument/2006/relationships/image" Target="../media/image7.png"/><Relationship Id="rId4" Type="http://schemas.openxmlformats.org/officeDocument/2006/relationships/image" Target="../media/image6.sv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svg"/><Relationship Id="rId1" Type="http://schemas.openxmlformats.org/officeDocument/2006/relationships/image" Target="../media/image5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svg"/><Relationship Id="rId1" Type="http://schemas.openxmlformats.org/officeDocument/2006/relationships/image" Target="../media/image5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svg"/><Relationship Id="rId1" Type="http://schemas.openxmlformats.org/officeDocument/2006/relationships/image" Target="../media/image5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11.svg"/><Relationship Id="rId1" Type="http://schemas.openxmlformats.org/officeDocument/2006/relationships/image" Target="../media/image10.pn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18628</xdr:colOff>
      <xdr:row>3</xdr:row>
      <xdr:rowOff>42333</xdr:rowOff>
    </xdr:from>
    <xdr:to>
      <xdr:col>9</xdr:col>
      <xdr:colOff>21168</xdr:colOff>
      <xdr:row>9</xdr:row>
      <xdr:rowOff>127000</xdr:rowOff>
    </xdr:to>
    <xdr:sp macro="" textlink="">
      <xdr:nvSpPr>
        <xdr:cNvPr id="3" name="Rectangle: Rounded Corners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 rot="5400000">
          <a:off x="8376498" y="938530"/>
          <a:ext cx="1286934" cy="612140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NI" sz="1100"/>
        </a:p>
      </xdr:txBody>
    </xdr:sp>
    <xdr:clientData/>
  </xdr:twoCellAnchor>
  <xdr:twoCellAnchor>
    <xdr:from>
      <xdr:col>8</xdr:col>
      <xdr:colOff>167682</xdr:colOff>
      <xdr:row>5</xdr:row>
      <xdr:rowOff>146318</xdr:rowOff>
    </xdr:from>
    <xdr:to>
      <xdr:col>8</xdr:col>
      <xdr:colOff>459898</xdr:colOff>
      <xdr:row>7</xdr:row>
      <xdr:rowOff>84824</xdr:rowOff>
    </xdr:to>
    <xdr:pic macro="[0]!EliminarFila">
      <xdr:nvPicPr>
        <xdr:cNvPr id="24" name="Graphic 23" descr="Badge Unfollow outline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rcRect l="9692" t="8025" r="9475" b="7808"/>
        <a:stretch/>
      </xdr:blipFill>
      <xdr:spPr>
        <a:xfrm>
          <a:off x="8862949" y="1077651"/>
          <a:ext cx="292216" cy="311040"/>
        </a:xfrm>
        <a:prstGeom prst="rect">
          <a:avLst/>
        </a:prstGeom>
      </xdr:spPr>
    </xdr:pic>
    <xdr:clientData/>
  </xdr:twoCellAnchor>
  <xdr:twoCellAnchor>
    <xdr:from>
      <xdr:col>8</xdr:col>
      <xdr:colOff>161714</xdr:colOff>
      <xdr:row>7</xdr:row>
      <xdr:rowOff>149013</xdr:rowOff>
    </xdr:from>
    <xdr:to>
      <xdr:col>8</xdr:col>
      <xdr:colOff>489374</xdr:colOff>
      <xdr:row>9</xdr:row>
      <xdr:rowOff>26246</xdr:rowOff>
    </xdr:to>
    <xdr:pic macro="[0]!LimpTodo">
      <xdr:nvPicPr>
        <xdr:cNvPr id="35" name="Graphic 34" descr="Mop and bucket with solid fill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8856981" y="1452880"/>
          <a:ext cx="327660" cy="334433"/>
        </a:xfrm>
        <a:prstGeom prst="rect">
          <a:avLst/>
        </a:prstGeom>
      </xdr:spPr>
    </xdr:pic>
    <xdr:clientData/>
  </xdr:twoCellAnchor>
  <xdr:twoCellAnchor>
    <xdr:from>
      <xdr:col>8</xdr:col>
      <xdr:colOff>119380</xdr:colOff>
      <xdr:row>3</xdr:row>
      <xdr:rowOff>126154</xdr:rowOff>
    </xdr:from>
    <xdr:to>
      <xdr:col>8</xdr:col>
      <xdr:colOff>472716</xdr:colOff>
      <xdr:row>5</xdr:row>
      <xdr:rowOff>110915</xdr:rowOff>
    </xdr:to>
    <xdr:pic macro="[0]!AgregarFilas">
      <xdr:nvPicPr>
        <xdr:cNvPr id="28" name="Graphic 27" descr="Badge Follow with solid fill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8814647" y="684954"/>
          <a:ext cx="353336" cy="357294"/>
        </a:xfrm>
        <a:prstGeom prst="rect">
          <a:avLst/>
        </a:prstGeom>
      </xdr:spPr>
    </xdr:pic>
    <xdr:clientData/>
  </xdr:twoCellAnchor>
  <xdr:twoCellAnchor>
    <xdr:from>
      <xdr:col>1</xdr:col>
      <xdr:colOff>557390</xdr:colOff>
      <xdr:row>1</xdr:row>
      <xdr:rowOff>0</xdr:rowOff>
    </xdr:from>
    <xdr:to>
      <xdr:col>6</xdr:col>
      <xdr:colOff>91722</xdr:colOff>
      <xdr:row>5</xdr:row>
      <xdr:rowOff>21167</xdr:rowOff>
    </xdr:to>
    <xdr:sp macro="" textlink="">
      <xdr:nvSpPr>
        <xdr:cNvPr id="6" name="Text Box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 txBox="1">
          <a:spLocks noChangeArrowheads="1"/>
        </xdr:cNvSpPr>
      </xdr:nvSpPr>
      <xdr:spPr bwMode="auto">
        <a:xfrm>
          <a:off x="1178279" y="183444"/>
          <a:ext cx="6808610" cy="839612"/>
        </a:xfrm>
        <a:prstGeom prst="rect">
          <a:avLst/>
        </a:prstGeom>
        <a:solidFill>
          <a:srgbClr val="78BE20"/>
        </a:solidFill>
        <a:ln w="9525">
          <a:noFill/>
          <a:miter lim="800000"/>
          <a:headEnd/>
          <a:tailEnd/>
        </a:ln>
        <a:effectLst>
          <a:outerShdw blurRad="50800" dist="38100" dir="5400000" algn="t" rotWithShape="0">
            <a:prstClr val="black">
              <a:alpha val="40000"/>
            </a:prstClr>
          </a:outerShdw>
        </a:effectLst>
      </xdr:spPr>
      <xdr:txBody>
        <a:bodyPr vertOverflow="clip" wrap="square" lIns="36576" tIns="32004" rIns="0" bIns="0" anchor="ctr" upright="1"/>
        <a:lstStyle/>
        <a:p>
          <a:pPr algn="ctr" rtl="0">
            <a:defRPr sz="1000"/>
          </a:pPr>
          <a:r>
            <a:rPr lang="es-NI" sz="2000" b="1" i="0" u="none" strike="noStrike" baseline="0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Identificar actividades que impactan negativamente </a:t>
          </a:r>
        </a:p>
        <a:p>
          <a:pPr algn="ctr" rtl="0">
            <a:defRPr sz="1000"/>
          </a:pPr>
          <a:r>
            <a:rPr lang="es-NI" sz="2000" b="1" i="0" u="none" strike="noStrike" baseline="0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al sitio</a:t>
          </a:r>
        </a:p>
      </xdr:txBody>
    </xdr:sp>
    <xdr:clientData/>
  </xdr:twoCellAnchor>
  <xdr:twoCellAnchor editAs="oneCell">
    <xdr:from>
      <xdr:col>6</xdr:col>
      <xdr:colOff>493888</xdr:colOff>
      <xdr:row>17</xdr:row>
      <xdr:rowOff>119944</xdr:rowOff>
    </xdr:from>
    <xdr:to>
      <xdr:col>9</xdr:col>
      <xdr:colOff>395112</xdr:colOff>
      <xdr:row>21</xdr:row>
      <xdr:rowOff>174660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89055" y="3407833"/>
          <a:ext cx="1763890" cy="788494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320040</xdr:colOff>
          <xdr:row>9</xdr:row>
          <xdr:rowOff>220980</xdr:rowOff>
        </xdr:from>
        <xdr:to>
          <xdr:col>9</xdr:col>
          <xdr:colOff>274320</xdr:colOff>
          <xdr:row>10</xdr:row>
          <xdr:rowOff>114300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312420</xdr:colOff>
          <xdr:row>9</xdr:row>
          <xdr:rowOff>228600</xdr:rowOff>
        </xdr:from>
        <xdr:to>
          <xdr:col>8</xdr:col>
          <xdr:colOff>266700</xdr:colOff>
          <xdr:row>10</xdr:row>
          <xdr:rowOff>129540</xdr:rowOff>
        </xdr:to>
        <xdr:sp macro="" textlink="">
          <xdr:nvSpPr>
            <xdr:cNvPr id="1026" name="CommandButton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1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579120</xdr:colOff>
      <xdr:row>0</xdr:row>
      <xdr:rowOff>137160</xdr:rowOff>
    </xdr:from>
    <xdr:to>
      <xdr:col>7</xdr:col>
      <xdr:colOff>1699260</xdr:colOff>
      <xdr:row>2</xdr:row>
      <xdr:rowOff>152400</xdr:rowOff>
    </xdr:to>
    <xdr:sp macro="" textlink="">
      <xdr:nvSpPr>
        <xdr:cNvPr id="1029" name="Text Box 5">
          <a:extLst>
            <a:ext uri="{FF2B5EF4-FFF2-40B4-BE49-F238E27FC236}">
              <a16:creationId xmlns:a16="http://schemas.microsoft.com/office/drawing/2014/main" id="{00000000-0008-0000-0200-000005040000}"/>
            </a:ext>
          </a:extLst>
        </xdr:cNvPr>
        <xdr:cNvSpPr txBox="1">
          <a:spLocks noChangeArrowheads="1"/>
        </xdr:cNvSpPr>
      </xdr:nvSpPr>
      <xdr:spPr bwMode="auto">
        <a:xfrm>
          <a:off x="1198245" y="137160"/>
          <a:ext cx="10160953" cy="380365"/>
        </a:xfrm>
        <a:prstGeom prst="rect">
          <a:avLst/>
        </a:prstGeom>
        <a:solidFill>
          <a:srgbClr val="78BE20"/>
        </a:solidFill>
        <a:ln w="9525">
          <a:noFill/>
          <a:miter lim="800000"/>
          <a:headEnd/>
          <a:tailEnd/>
        </a:ln>
        <a:effectLst>
          <a:outerShdw blurRad="50800" dist="38100" dir="5400000" algn="t" rotWithShape="0">
            <a:prstClr val="black">
              <a:alpha val="40000"/>
            </a:prstClr>
          </a:outerShdw>
        </a:effectLst>
      </xdr:spPr>
      <xdr:txBody>
        <a:bodyPr vertOverflow="clip" wrap="square" lIns="36576" tIns="32004" rIns="0" bIns="0" anchor="t" upright="1"/>
        <a:lstStyle/>
        <a:p>
          <a:pPr algn="ctr" rtl="0">
            <a:defRPr sz="1000"/>
          </a:pPr>
          <a:r>
            <a:rPr lang="es-NI" sz="2000" b="1" i="0" u="none" strike="noStrike" baseline="0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Planificando actividades que impactan negativamente al sitio</a:t>
          </a:r>
        </a:p>
        <a:p>
          <a:pPr algn="ctr" rtl="0">
            <a:defRPr sz="1000"/>
          </a:pPr>
          <a:endParaRPr lang="es-NI" sz="2000" b="1" i="0" u="none" strike="noStrike" baseline="0">
            <a:solidFill>
              <a:schemeClr val="bg1"/>
            </a:solidFill>
            <a:latin typeface="Abadi" panose="020B0604020104020204" pitchFamily="34" charset="0"/>
            <a:cs typeface="Calibri"/>
          </a:endParaRPr>
        </a:p>
      </xdr:txBody>
    </xdr:sp>
    <xdr:clientData/>
  </xdr:twoCellAnchor>
  <xdr:twoCellAnchor>
    <xdr:from>
      <xdr:col>8</xdr:col>
      <xdr:colOff>228600</xdr:colOff>
      <xdr:row>7</xdr:row>
      <xdr:rowOff>28575</xdr:rowOff>
    </xdr:from>
    <xdr:to>
      <xdr:col>8</xdr:col>
      <xdr:colOff>840740</xdr:colOff>
      <xdr:row>12</xdr:row>
      <xdr:rowOff>391584</xdr:rowOff>
    </xdr:to>
    <xdr:sp macro="" textlink="">
      <xdr:nvSpPr>
        <xdr:cNvPr id="3" name="Rectangle: Rounded Corners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/>
      </xdr:nvSpPr>
      <xdr:spPr>
        <a:xfrm rot="5400000">
          <a:off x="10787803" y="1651847"/>
          <a:ext cx="1286934" cy="612140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NI" sz="1100"/>
        </a:p>
      </xdr:txBody>
    </xdr:sp>
    <xdr:clientData/>
  </xdr:twoCellAnchor>
  <xdr:twoCellAnchor>
    <xdr:from>
      <xdr:col>8</xdr:col>
      <xdr:colOff>377654</xdr:colOff>
      <xdr:row>9</xdr:row>
      <xdr:rowOff>133618</xdr:rowOff>
    </xdr:from>
    <xdr:to>
      <xdr:col>8</xdr:col>
      <xdr:colOff>669870</xdr:colOff>
      <xdr:row>11</xdr:row>
      <xdr:rowOff>73183</xdr:rowOff>
    </xdr:to>
    <xdr:pic macro="[0]!EliminarFila2">
      <xdr:nvPicPr>
        <xdr:cNvPr id="4" name="Graphic 3" descr="Badge Unfollow outline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rcRect l="9692" t="8025" r="9475" b="7808"/>
        <a:stretch/>
      </xdr:blipFill>
      <xdr:spPr>
        <a:xfrm>
          <a:off x="11274254" y="1790968"/>
          <a:ext cx="292216" cy="311040"/>
        </a:xfrm>
        <a:prstGeom prst="rect">
          <a:avLst/>
        </a:prstGeom>
      </xdr:spPr>
    </xdr:pic>
    <xdr:clientData/>
  </xdr:twoCellAnchor>
  <xdr:twoCellAnchor>
    <xdr:from>
      <xdr:col>8</xdr:col>
      <xdr:colOff>371686</xdr:colOff>
      <xdr:row>11</xdr:row>
      <xdr:rowOff>137372</xdr:rowOff>
    </xdr:from>
    <xdr:to>
      <xdr:col>8</xdr:col>
      <xdr:colOff>699346</xdr:colOff>
      <xdr:row>12</xdr:row>
      <xdr:rowOff>290830</xdr:rowOff>
    </xdr:to>
    <xdr:pic macro="[0]!LimpTodo2">
      <xdr:nvPicPr>
        <xdr:cNvPr id="5" name="Graphic 4" descr="Mop and bucket with solid fill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11268286" y="2166197"/>
          <a:ext cx="327660" cy="334433"/>
        </a:xfrm>
        <a:prstGeom prst="rect">
          <a:avLst/>
        </a:prstGeom>
      </xdr:spPr>
    </xdr:pic>
    <xdr:clientData/>
  </xdr:twoCellAnchor>
  <xdr:twoCellAnchor>
    <xdr:from>
      <xdr:col>8</xdr:col>
      <xdr:colOff>329352</xdr:colOff>
      <xdr:row>7</xdr:row>
      <xdr:rowOff>112396</xdr:rowOff>
    </xdr:from>
    <xdr:to>
      <xdr:col>8</xdr:col>
      <xdr:colOff>682688</xdr:colOff>
      <xdr:row>9</xdr:row>
      <xdr:rowOff>98215</xdr:rowOff>
    </xdr:to>
    <xdr:pic macro="[0]!AgregarFilas2">
      <xdr:nvPicPr>
        <xdr:cNvPr id="6" name="Graphic 5" descr="Badge Follow with solid fill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11225952" y="1398271"/>
          <a:ext cx="353336" cy="357294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6</xdr:col>
      <xdr:colOff>33866</xdr:colOff>
      <xdr:row>2</xdr:row>
      <xdr:rowOff>377190</xdr:rowOff>
    </xdr:to>
    <xdr:sp macro="" textlink="">
      <xdr:nvSpPr>
        <xdr:cNvPr id="3" name="Text Box 5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 txBox="1">
          <a:spLocks noChangeArrowheads="1"/>
        </xdr:cNvSpPr>
      </xdr:nvSpPr>
      <xdr:spPr bwMode="auto">
        <a:xfrm>
          <a:off x="609600" y="550333"/>
          <a:ext cx="7840133" cy="377190"/>
        </a:xfrm>
        <a:prstGeom prst="rect">
          <a:avLst/>
        </a:prstGeom>
        <a:solidFill>
          <a:srgbClr val="78BE20"/>
        </a:solidFill>
        <a:ln w="9525">
          <a:noFill/>
          <a:miter lim="800000"/>
          <a:headEnd/>
          <a:tailEnd/>
        </a:ln>
        <a:effectLst>
          <a:outerShdw blurRad="50800" dist="38100" dir="5400000" algn="t" rotWithShape="0">
            <a:prstClr val="black">
              <a:alpha val="40000"/>
            </a:prstClr>
          </a:outerShdw>
        </a:effectLst>
      </xdr:spPr>
      <xdr:txBody>
        <a:bodyPr vertOverflow="clip" wrap="square" lIns="36576" tIns="32004" rIns="0" bIns="0" anchor="t" upright="1"/>
        <a:lstStyle/>
        <a:p>
          <a:pPr algn="ctr" rtl="0">
            <a:defRPr sz="1000"/>
          </a:pPr>
          <a:r>
            <a:rPr lang="es-NI" sz="2000" b="1" i="0" u="none" strike="noStrike" baseline="0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Planificando Criterios Centrales</a:t>
          </a:r>
        </a:p>
        <a:p>
          <a:pPr algn="ctr" rtl="0">
            <a:defRPr sz="1000"/>
          </a:pPr>
          <a:endParaRPr lang="es-NI" sz="2000" b="1" i="0" u="none" strike="noStrike" baseline="0">
            <a:solidFill>
              <a:schemeClr val="bg1"/>
            </a:solidFill>
            <a:latin typeface="Abadi" panose="020B0604020104020204" pitchFamily="34" charset="0"/>
            <a:cs typeface="Calibri"/>
          </a:endParaRPr>
        </a:p>
      </xdr:txBody>
    </xdr:sp>
    <xdr:clientData/>
  </xdr:twoCellAnchor>
  <xdr:twoCellAnchor>
    <xdr:from>
      <xdr:col>6</xdr:col>
      <xdr:colOff>296333</xdr:colOff>
      <xdr:row>3</xdr:row>
      <xdr:rowOff>16934</xdr:rowOff>
    </xdr:from>
    <xdr:to>
      <xdr:col>7</xdr:col>
      <xdr:colOff>298873</xdr:colOff>
      <xdr:row>5</xdr:row>
      <xdr:rowOff>101601</xdr:rowOff>
    </xdr:to>
    <xdr:sp macro="" textlink="">
      <xdr:nvSpPr>
        <xdr:cNvPr id="4" name="Rectangle: Rounded Corners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/>
      </xdr:nvSpPr>
      <xdr:spPr>
        <a:xfrm rot="5400000">
          <a:off x="8789669" y="1023198"/>
          <a:ext cx="457201" cy="612140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NI" sz="1100"/>
        </a:p>
      </xdr:txBody>
    </xdr:sp>
    <xdr:clientData/>
  </xdr:twoCellAnchor>
  <xdr:twoCellAnchor>
    <xdr:from>
      <xdr:col>6</xdr:col>
      <xdr:colOff>464818</xdr:colOff>
      <xdr:row>3</xdr:row>
      <xdr:rowOff>72815</xdr:rowOff>
    </xdr:from>
    <xdr:to>
      <xdr:col>7</xdr:col>
      <xdr:colOff>182878</xdr:colOff>
      <xdr:row>5</xdr:row>
      <xdr:rowOff>34714</xdr:rowOff>
    </xdr:to>
    <xdr:pic macro="[0]!LimpTodo3">
      <xdr:nvPicPr>
        <xdr:cNvPr id="5" name="Graphic 4" descr="Mop and bucket with solid fill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8880685" y="1156548"/>
          <a:ext cx="327660" cy="334433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609599</xdr:colOff>
      <xdr:row>2</xdr:row>
      <xdr:rowOff>0</xdr:rowOff>
    </xdr:from>
    <xdr:to>
      <xdr:col>11</xdr:col>
      <xdr:colOff>33865</xdr:colOff>
      <xdr:row>2</xdr:row>
      <xdr:rowOff>377190</xdr:rowOff>
    </xdr:to>
    <xdr:sp macro="" textlink="">
      <xdr:nvSpPr>
        <xdr:cNvPr id="3" name="Text Box 5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 txBox="1">
          <a:spLocks noChangeArrowheads="1"/>
        </xdr:cNvSpPr>
      </xdr:nvSpPr>
      <xdr:spPr bwMode="auto">
        <a:xfrm>
          <a:off x="609599" y="372533"/>
          <a:ext cx="10888133" cy="377190"/>
        </a:xfrm>
        <a:prstGeom prst="rect">
          <a:avLst/>
        </a:prstGeom>
        <a:solidFill>
          <a:srgbClr val="78BE20"/>
        </a:solidFill>
        <a:ln w="9525">
          <a:noFill/>
          <a:miter lim="800000"/>
          <a:headEnd/>
          <a:tailEnd/>
        </a:ln>
        <a:effectLst>
          <a:outerShdw blurRad="50800" dist="38100" dir="5400000" algn="t" rotWithShape="0">
            <a:prstClr val="black">
              <a:alpha val="40000"/>
            </a:prstClr>
          </a:outerShdw>
        </a:effectLst>
      </xdr:spPr>
      <xdr:txBody>
        <a:bodyPr vertOverflow="clip" wrap="square" lIns="36576" tIns="32004" rIns="0" bIns="0" anchor="t" upright="1"/>
        <a:lstStyle/>
        <a:p>
          <a:pPr algn="ctr" rtl="0">
            <a:defRPr sz="1000"/>
          </a:pPr>
          <a:r>
            <a:rPr lang="es-NI" sz="2000" b="1" i="0" u="none" strike="noStrike" baseline="0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Cambios en la planificación de los Criterios Centrales de bajo riesgo</a:t>
          </a:r>
        </a:p>
        <a:p>
          <a:pPr algn="ctr" rtl="0">
            <a:defRPr sz="1000"/>
          </a:pPr>
          <a:endParaRPr lang="es-NI" sz="2000" b="1" i="0" u="none" strike="noStrike" baseline="0">
            <a:solidFill>
              <a:schemeClr val="bg1"/>
            </a:solidFill>
            <a:latin typeface="Abadi" panose="020B0604020104020204" pitchFamily="34" charset="0"/>
            <a:cs typeface="Calibri"/>
          </a:endParaRPr>
        </a:p>
      </xdr:txBody>
    </xdr:sp>
    <xdr:clientData/>
  </xdr:twoCellAnchor>
  <xdr:twoCellAnchor>
    <xdr:from>
      <xdr:col>10</xdr:col>
      <xdr:colOff>0</xdr:colOff>
      <xdr:row>3</xdr:row>
      <xdr:rowOff>0</xdr:rowOff>
    </xdr:from>
    <xdr:to>
      <xdr:col>11</xdr:col>
      <xdr:colOff>2540</xdr:colOff>
      <xdr:row>5</xdr:row>
      <xdr:rowOff>84667</xdr:rowOff>
    </xdr:to>
    <xdr:sp macro="" textlink="">
      <xdr:nvSpPr>
        <xdr:cNvPr id="4" name="Rectangle: Rounded Corners 3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/>
      </xdr:nvSpPr>
      <xdr:spPr>
        <a:xfrm rot="5400000">
          <a:off x="10931736" y="828464"/>
          <a:ext cx="457201" cy="612140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NI" sz="1100"/>
        </a:p>
      </xdr:txBody>
    </xdr:sp>
    <xdr:clientData/>
  </xdr:twoCellAnchor>
  <xdr:twoCellAnchor>
    <xdr:from>
      <xdr:col>10</xdr:col>
      <xdr:colOff>168485</xdr:colOff>
      <xdr:row>3</xdr:row>
      <xdr:rowOff>55881</xdr:rowOff>
    </xdr:from>
    <xdr:to>
      <xdr:col>10</xdr:col>
      <xdr:colOff>496145</xdr:colOff>
      <xdr:row>5</xdr:row>
      <xdr:rowOff>17780</xdr:rowOff>
    </xdr:to>
    <xdr:pic macro="[0]!LimpTodo4">
      <xdr:nvPicPr>
        <xdr:cNvPr id="5" name="Graphic 4" descr="Mop and bucket with solid fill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11022752" y="961814"/>
          <a:ext cx="327660" cy="334433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541867</xdr:colOff>
      <xdr:row>3</xdr:row>
      <xdr:rowOff>50800</xdr:rowOff>
    </xdr:from>
    <xdr:to>
      <xdr:col>9</xdr:col>
      <xdr:colOff>544407</xdr:colOff>
      <xdr:row>5</xdr:row>
      <xdr:rowOff>127001</xdr:rowOff>
    </xdr:to>
    <xdr:sp macro="" textlink="">
      <xdr:nvSpPr>
        <xdr:cNvPr id="3" name="Rectangle: Rounded Corners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/>
      </xdr:nvSpPr>
      <xdr:spPr>
        <a:xfrm rot="5400000">
          <a:off x="11710669" y="549064"/>
          <a:ext cx="457201" cy="612140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NI" sz="1100"/>
        </a:p>
      </xdr:txBody>
    </xdr:sp>
    <xdr:clientData/>
  </xdr:twoCellAnchor>
  <xdr:twoCellAnchor>
    <xdr:from>
      <xdr:col>9</xdr:col>
      <xdr:colOff>100752</xdr:colOff>
      <xdr:row>3</xdr:row>
      <xdr:rowOff>106681</xdr:rowOff>
    </xdr:from>
    <xdr:to>
      <xdr:col>9</xdr:col>
      <xdr:colOff>428412</xdr:colOff>
      <xdr:row>5</xdr:row>
      <xdr:rowOff>60114</xdr:rowOff>
    </xdr:to>
    <xdr:pic macro="[0]!LimpCCI">
      <xdr:nvPicPr>
        <xdr:cNvPr id="4" name="Graphic 3" descr="Mop and bucket with solid fill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11801685" y="682414"/>
          <a:ext cx="327660" cy="334433"/>
        </a:xfrm>
        <a:prstGeom prst="rect">
          <a:avLst/>
        </a:prstGeom>
      </xdr:spPr>
    </xdr:pic>
    <xdr:clientData/>
  </xdr:twoCellAnchor>
  <xdr:twoCellAnchor>
    <xdr:from>
      <xdr:col>3</xdr:col>
      <xdr:colOff>245534</xdr:colOff>
      <xdr:row>2</xdr:row>
      <xdr:rowOff>0</xdr:rowOff>
    </xdr:from>
    <xdr:to>
      <xdr:col>8</xdr:col>
      <xdr:colOff>0</xdr:colOff>
      <xdr:row>3</xdr:row>
      <xdr:rowOff>182457</xdr:rowOff>
    </xdr:to>
    <xdr:sp macro="" textlink="">
      <xdr:nvSpPr>
        <xdr:cNvPr id="6" name="Text Box 5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SpPr txBox="1">
          <a:spLocks noChangeArrowheads="1"/>
        </xdr:cNvSpPr>
      </xdr:nvSpPr>
      <xdr:spPr bwMode="auto">
        <a:xfrm>
          <a:off x="2573867" y="381000"/>
          <a:ext cx="8763000" cy="377190"/>
        </a:xfrm>
        <a:prstGeom prst="rect">
          <a:avLst/>
        </a:prstGeom>
        <a:solidFill>
          <a:srgbClr val="78BE20"/>
        </a:solidFill>
        <a:ln w="9525">
          <a:noFill/>
          <a:miter lim="800000"/>
          <a:headEnd/>
          <a:tailEnd/>
        </a:ln>
        <a:effectLst>
          <a:outerShdw blurRad="50800" dist="38100" dir="5400000" algn="t" rotWithShape="0">
            <a:prstClr val="black">
              <a:alpha val="40000"/>
            </a:prstClr>
          </a:outerShdw>
        </a:effectLst>
      </xdr:spPr>
      <xdr:txBody>
        <a:bodyPr vertOverflow="clip" wrap="square" lIns="36576" tIns="32004" rIns="0" bIns="0" anchor="t" upright="1"/>
        <a:lstStyle/>
        <a:p>
          <a:pPr algn="ctr" rtl="0">
            <a:defRPr sz="1000"/>
          </a:pPr>
          <a:r>
            <a:rPr lang="es-NI" sz="2000" b="1" i="0" u="none" strike="noStrike" baseline="0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Planificar Criterios de Mejora Continua</a:t>
          </a:r>
        </a:p>
        <a:p>
          <a:pPr algn="ctr" rtl="0">
            <a:defRPr sz="1000"/>
          </a:pPr>
          <a:endParaRPr lang="es-NI" sz="2000" b="1" i="0" u="none" strike="noStrike" baseline="0">
            <a:solidFill>
              <a:schemeClr val="bg1"/>
            </a:solidFill>
            <a:latin typeface="Abadi" panose="020B0604020104020204" pitchFamily="34" charset="0"/>
            <a:cs typeface="Calibri"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1699260</xdr:colOff>
      <xdr:row>1</xdr:row>
      <xdr:rowOff>137160</xdr:rowOff>
    </xdr:from>
    <xdr:to>
      <xdr:col>4</xdr:col>
      <xdr:colOff>9921240</xdr:colOff>
      <xdr:row>4</xdr:row>
      <xdr:rowOff>99060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SpPr txBox="1"/>
      </xdr:nvSpPr>
      <xdr:spPr>
        <a:xfrm>
          <a:off x="2644140" y="320040"/>
          <a:ext cx="10241280" cy="5105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NI" sz="20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Principios y Criterios</a:t>
          </a:r>
          <a:r>
            <a:rPr lang="es-NI" sz="2000" b="1" baseline="0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 FSC</a:t>
          </a:r>
          <a:endParaRPr lang="es-NI" sz="2000" b="1">
            <a:solidFill>
              <a:schemeClr val="bg1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8</xdr:col>
      <xdr:colOff>0</xdr:colOff>
      <xdr:row>0</xdr:row>
      <xdr:rowOff>54425</xdr:rowOff>
    </xdr:from>
    <xdr:to>
      <xdr:col>8</xdr:col>
      <xdr:colOff>0</xdr:colOff>
      <xdr:row>2</xdr:row>
      <xdr:rowOff>44768</xdr:rowOff>
    </xdr:to>
    <xdr:grpSp>
      <xdr:nvGrpSpPr>
        <xdr:cNvPr id="6" name="Group 5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GrpSpPr/>
      </xdr:nvGrpSpPr>
      <xdr:grpSpPr>
        <a:xfrm>
          <a:off x="14927580" y="54425"/>
          <a:ext cx="0" cy="356103"/>
          <a:chOff x="6041095" y="2480244"/>
          <a:chExt cx="220005" cy="221112"/>
        </a:xfrm>
      </xdr:grpSpPr>
      <xdr:sp macro="" textlink="">
        <xdr:nvSpPr>
          <xdr:cNvPr id="7" name="Oval 6">
            <a:extLst>
              <a:ext uri="{FF2B5EF4-FFF2-40B4-BE49-F238E27FC236}">
                <a16:creationId xmlns:a16="http://schemas.microsoft.com/office/drawing/2014/main" id="{00000000-0008-0000-0600-000007000000}"/>
              </a:ext>
            </a:extLst>
          </xdr:cNvPr>
          <xdr:cNvSpPr/>
        </xdr:nvSpPr>
        <xdr:spPr>
          <a:xfrm>
            <a:off x="6041095" y="2480244"/>
            <a:ext cx="220005" cy="221112"/>
          </a:xfrm>
          <a:prstGeom prst="ellipse">
            <a:avLst/>
          </a:prstGeom>
          <a:solidFill>
            <a:schemeClr val="tx1">
              <a:alpha val="68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>
              <a:defRPr lang="es-NI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es-NI"/>
          </a:p>
        </xdr:txBody>
      </xdr:sp>
      <xdr:pic>
        <xdr:nvPicPr>
          <xdr:cNvPr id="8" name="Graphic 32" descr="Back with solid fill">
            <a:extLst>
              <a:ext uri="{FF2B5EF4-FFF2-40B4-BE49-F238E27FC236}">
                <a16:creationId xmlns:a16="http://schemas.microsoft.com/office/drawing/2014/main" id="{00000000-0008-0000-0600-000008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r:embed="rId2"/>
              </a:ext>
            </a:extLst>
          </a:blip>
          <a:srcRect l="8333" t="18465" r="7222" b="20424"/>
          <a:stretch/>
        </xdr:blipFill>
        <xdr:spPr>
          <a:xfrm>
            <a:off x="6084410" y="2534920"/>
            <a:ext cx="133373" cy="96520"/>
          </a:xfrm>
          <a:prstGeom prst="rect">
            <a:avLst/>
          </a:prstGeom>
        </xdr:spPr>
      </xdr:pic>
    </xdr:grpSp>
    <xdr:clientData/>
  </xdr:twoCellAnchor>
  <xdr:twoCellAnchor>
    <xdr:from>
      <xdr:col>2</xdr:col>
      <xdr:colOff>670560</xdr:colOff>
      <xdr:row>0</xdr:row>
      <xdr:rowOff>0</xdr:rowOff>
    </xdr:from>
    <xdr:to>
      <xdr:col>4</xdr:col>
      <xdr:colOff>0</xdr:colOff>
      <xdr:row>5</xdr:row>
      <xdr:rowOff>106680</xdr:rowOff>
    </xdr:to>
    <xdr:sp macro="" textlink="">
      <xdr:nvSpPr>
        <xdr:cNvPr id="9" name="Oval 8">
          <a:extLst>
            <a:ext uri="{FF2B5EF4-FFF2-40B4-BE49-F238E27FC236}">
              <a16:creationId xmlns:a16="http://schemas.microsoft.com/office/drawing/2014/main" id="{00000000-0008-0000-0600-000009000000}"/>
            </a:ext>
          </a:extLst>
        </xdr:cNvPr>
        <xdr:cNvSpPr/>
      </xdr:nvSpPr>
      <xdr:spPr>
        <a:xfrm>
          <a:off x="1889760" y="0"/>
          <a:ext cx="1074420" cy="1021080"/>
        </a:xfrm>
        <a:prstGeom prst="ellipse">
          <a:avLst/>
        </a:prstGeom>
        <a:solidFill>
          <a:srgbClr val="78BE20"/>
        </a:solidFill>
        <a:ln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defPPr>
            <a:defRPr lang="es-NI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en-US" sz="36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?</a:t>
          </a:r>
          <a:endParaRPr lang="es-NI" sz="3600" b="1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.eke/Documents/New%20Approaches%2023.04.109/Continious%20Improvement/Comparaci&#243;n%20CI_commmunity%20standard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put table"/>
      <sheetName val="Principle 1 -10"/>
      <sheetName val="Priciple 2"/>
      <sheetName val="P 3"/>
      <sheetName val="Principle 2"/>
      <sheetName val="Principle 3"/>
      <sheetName val="Principle 4"/>
      <sheetName val="Principle 5"/>
      <sheetName val="Principle 6"/>
      <sheetName val="Principle 7"/>
      <sheetName val="Principle 8"/>
      <sheetName val="Principle 9"/>
      <sheetName val="Principle 10"/>
      <sheetName val="Glossary of Terms"/>
    </sheetNames>
    <sheetDataSet>
      <sheetData sheetId="0">
        <row r="1">
          <cell r="A1" t="str">
            <v xml:space="preserve">Adopted </v>
          </cell>
        </row>
        <row r="2">
          <cell r="A2" t="str">
            <v xml:space="preserve">Adapted </v>
          </cell>
        </row>
        <row r="3">
          <cell r="A3" t="str">
            <v xml:space="preserve">Dropped </v>
          </cell>
        </row>
        <row r="4">
          <cell r="A4" t="str">
            <v xml:space="preserve">New Indicator added </v>
          </cell>
        </row>
        <row r="5">
          <cell r="A5" t="str">
            <v xml:space="preserve">Choose option 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0181D16-33F1-4158-875B-1587460A8A0F}" name="List" displayName="List" ref="C10:F18" totalsRowShown="0" headerRowDxfId="35">
  <autoFilter ref="C10:F18" xr:uid="{7961CE14-4F7C-4C25-A85F-194ABB0C6AEA}"/>
  <tableColumns count="4">
    <tableColumn id="1" xr3:uid="{BE1BC870-0A63-43FF-95E5-9D8BD6573962}" name="No" dataDxfId="34">
      <calculatedColumnFormula>ROW()-10</calculatedColumnFormula>
    </tableColumn>
    <tableColumn id="2" xr3:uid="{7D17E363-FD5C-4081-BCD2-99DC75F4CEFA}" name="Actividades que impactan negativamente al sitio" dataDxfId="33"/>
    <tableColumn id="3" xr3:uid="{8757F18B-7333-49AA-B3D3-B4150D5480C2}" name="Justificación" dataDxfId="32"/>
    <tableColumn id="6" xr3:uid="{59EE5A3E-F566-49B5-9E04-FF36D82734BC}" name="Acción planificada." dataDxfId="31">
      <calculatedColumnFormula>IF(List[[#This Row],[Actividades que impactan negativamente al sitio]] = "", -1,COUNTIF(Action[[Año I]:[Año V]],List[[#This Row],[Actividades que impactan negativamente al sitio]]))</calculatedColumnFormula>
    </tableColumn>
  </tableColumns>
  <tableStyleInfo name="TableStyleLight2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5B2A9D9-9A51-48C0-8991-6DF143CFBB7F}" name="Action" displayName="Action" ref="C13:H14" insertRow="1" totalsRowShown="0" headerRowDxfId="30" dataDxfId="29">
  <autoFilter ref="C13:H14" xr:uid="{459177BA-CA8E-4874-880F-56902D23BF5A}"/>
  <tableColumns count="6">
    <tableColumn id="1" xr3:uid="{F5A856BD-92CD-4A48-BD2A-0694ED04774F}" name="Trimestre" dataDxfId="28"/>
    <tableColumn id="2" xr3:uid="{B7BCE5C9-F97A-497A-86ED-216712B0E33A}" name="Año I" dataDxfId="27"/>
    <tableColumn id="3" xr3:uid="{8365970F-1D60-483A-953E-8367AC70908E}" name="Año II" dataDxfId="26"/>
    <tableColumn id="4" xr3:uid="{D01AED7D-FB6D-4F57-91B5-2C599787E553}" name="Año III" dataDxfId="25"/>
    <tableColumn id="5" xr3:uid="{853FDEFF-70EF-4ACC-9E2F-29C0FD974CDF}" name="Año IV" dataDxfId="24"/>
    <tableColumn id="6" xr3:uid="{E5E47700-D9B5-4D2E-8B02-979DEE7A9BAE}" name="Año V" dataDxfId="23"/>
  </tableColumns>
  <tableStyleInfo name="Modelo 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30141E10-F866-451A-9DEF-9E6DD1597F25}" name="CC" displayName="CC" ref="B7:F41" totalsRowShown="0" headerRowDxfId="22" tableBorderDxfId="21">
  <autoFilter ref="B7:F41" xr:uid="{155509F3-A648-445A-8148-686E9C4572A2}"/>
  <tableColumns count="5">
    <tableColumn id="1" xr3:uid="{13781013-2748-4F7C-A750-C851D35807A1}" name="Column1">
      <calculatedColumnFormula array="1">IF($O$3 &gt; 0, _xlfn.IFS('Ident. act. impact neg.'!$Q$4=1,_xlfn.XLOOKUP($D8,#REF!,#REF!),'Ident. act. impact neg.'!$Q$4=2,_xlfn.XLOOKUP($D8,#REF!,#REF!)), 0 )</calculatedColumnFormula>
    </tableColumn>
    <tableColumn id="2" xr3:uid="{2071BBD9-750F-471A-988A-4E814A87E00D}" name="Principio" dataDxfId="20"/>
    <tableColumn id="3" xr3:uid="{D8CD0038-2F9B-498E-B1D0-88E82C2DD4EA}" name="Criterios" dataDxfId="19"/>
    <tableColumn id="4" xr3:uid="{D9F58928-FBA2-4619-8B65-CD0FB6B59AE6}" name="Criterios Centrales" dataDxfId="18"/>
    <tableColumn id="5" xr3:uid="{4112F523-A248-40FF-BA8B-C21854786A8A}" name="Aplicabilidad" dataDxfId="17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D76B337F-DD90-4B6F-A38E-A0A4317DD925}" name="CambioCC" displayName="CambioCC" ref="B7:K24" totalsRowShown="0" headerRowDxfId="16" tableBorderDxfId="15">
  <autoFilter ref="B7:K24" xr:uid="{155509F3-A648-445A-8148-686E9C4572A2}"/>
  <tableColumns count="10">
    <tableColumn id="1" xr3:uid="{05B7C9A7-5B8D-4191-A5BF-9A5BF1CE6743}" name="Column1"/>
    <tableColumn id="2" xr3:uid="{8CCEDF65-A6D3-419F-A54D-8607A9AE3E8C}" name="Principio" dataDxfId="14"/>
    <tableColumn id="3" xr3:uid="{1203AB0D-42A3-48F3-92FE-74CEDE02A7E5}" name="Criterios" dataDxfId="13"/>
    <tableColumn id="4" xr3:uid="{9ADEE263-2621-485C-A476-7CBAB010E2CF}" name="Criterios Centrales de bajo riesgo" dataDxfId="12"/>
    <tableColumn id="5" xr3:uid="{00381210-0C50-4858-BD81-F953C366E1DF}" name="Aplicabilidad" dataDxfId="11"/>
    <tableColumn id="6" xr3:uid="{44DC8E23-8EB6-47E8-9813-60C2D1173384}" name="Año I" dataDxfId="10"/>
    <tableColumn id="7" xr3:uid="{B6375957-2CA9-4B4C-891E-E811A24AD765}" name="Año II" dataDxfId="9"/>
    <tableColumn id="8" xr3:uid="{F28F423C-1E49-4E46-8277-A63CD9C3D5E1}" name="Año III" dataDxfId="8"/>
    <tableColumn id="9" xr3:uid="{CB4F4013-5278-4E36-80C1-C3EC49F75A32}" name="Año IV" dataDxfId="7"/>
    <tableColumn id="10" xr3:uid="{FEA7B531-AA6A-499D-AD85-23D311EAC21A}" name="Año V" dataDxfId="6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6F262E-CC18-4B2A-ACFE-2D8D575D76D8}">
  <sheetPr codeName="Sheet1"/>
  <dimension ref="B3:I11"/>
  <sheetViews>
    <sheetView workbookViewId="0">
      <selection activeCell="D4" sqref="D4"/>
    </sheetView>
  </sheetViews>
  <sheetFormatPr baseColWidth="10" defaultColWidth="8.88671875" defaultRowHeight="14.4"/>
  <cols>
    <col min="2" max="2" width="11.6640625" bestFit="1" customWidth="1"/>
  </cols>
  <sheetData>
    <row r="3" spans="2:9">
      <c r="B3" t="s">
        <v>6</v>
      </c>
      <c r="I3" t="s">
        <v>1</v>
      </c>
    </row>
    <row r="4" spans="2:9">
      <c r="B4" t="str" cm="1">
        <f t="array" ref="B4">_xlfn._xlws.FILTER(List[Actividades que impactan negativamente al sitio],List[Acción planificada.]&gt;-1, "No Activities")</f>
        <v>No Activities</v>
      </c>
      <c r="D4" t="str" cm="1">
        <f t="array" ref="D4">_xlfn._xlws.FILTER(List[Actividades que impactan negativamente al sitio],List[Acción planificada.] = 0,"N")</f>
        <v>N</v>
      </c>
      <c r="F4" cm="1">
        <f t="array" ref="F4:F11">+List[Actividades que impactan negativamente al sitio]</f>
        <v>0</v>
      </c>
      <c r="I4" t="s">
        <v>2</v>
      </c>
    </row>
    <row r="5" spans="2:9">
      <c r="F5">
        <v>0</v>
      </c>
      <c r="I5" t="s">
        <v>3</v>
      </c>
    </row>
    <row r="6" spans="2:9">
      <c r="F6">
        <v>0</v>
      </c>
      <c r="I6" t="s">
        <v>4</v>
      </c>
    </row>
    <row r="7" spans="2:9">
      <c r="F7">
        <v>0</v>
      </c>
      <c r="I7" t="s">
        <v>5</v>
      </c>
    </row>
    <row r="8" spans="2:9">
      <c r="F8">
        <v>0</v>
      </c>
    </row>
    <row r="9" spans="2:9">
      <c r="F9">
        <v>0</v>
      </c>
    </row>
    <row r="10" spans="2:9">
      <c r="F10">
        <v>0</v>
      </c>
    </row>
    <row r="11" spans="2:9">
      <c r="F11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603F3F-B9C8-4563-989E-065D15022417}">
  <sheetPr codeName="Sheet2">
    <tabColor rgb="FF78BE20"/>
  </sheetPr>
  <dimension ref="A1:Q78"/>
  <sheetViews>
    <sheetView showGridLines="0" tabSelected="1" zoomScaleNormal="100" workbookViewId="0">
      <selection activeCell="D11" sqref="D11"/>
    </sheetView>
  </sheetViews>
  <sheetFormatPr baseColWidth="10" defaultColWidth="0" defaultRowHeight="14.4" zeroHeight="1"/>
  <cols>
    <col min="1" max="2" width="8.88671875" customWidth="1"/>
    <col min="3" max="3" width="5.6640625" bestFit="1" customWidth="1"/>
    <col min="4" max="4" width="56.5546875" bestFit="1" customWidth="1"/>
    <col min="5" max="5" width="13.21875" bestFit="1" customWidth="1"/>
    <col min="6" max="6" width="19.77734375" bestFit="1" customWidth="1"/>
    <col min="7" max="12" width="8.88671875" customWidth="1"/>
    <col min="13" max="16384" width="8.88671875" hidden="1"/>
  </cols>
  <sheetData>
    <row r="1" spans="3:17">
      <c r="O1" t="s">
        <v>198</v>
      </c>
      <c r="P1">
        <f>COUNTA(O1:O8)</f>
        <v>6</v>
      </c>
    </row>
    <row r="2" spans="3:17">
      <c r="O2" t="s">
        <v>199</v>
      </c>
    </row>
    <row r="3" spans="3:17" ht="21">
      <c r="I3" s="77" t="s">
        <v>27</v>
      </c>
      <c r="O3" t="s">
        <v>195</v>
      </c>
      <c r="Q3">
        <f>ROWS(List[No])</f>
        <v>8</v>
      </c>
    </row>
    <row r="4" spans="3:17">
      <c r="O4" t="s">
        <v>200</v>
      </c>
      <c r="Q4">
        <v>2</v>
      </c>
    </row>
    <row r="5" spans="3:17">
      <c r="O5" t="s">
        <v>196</v>
      </c>
    </row>
    <row r="6" spans="3:17">
      <c r="O6" t="s">
        <v>197</v>
      </c>
    </row>
    <row r="7" spans="3:17"/>
    <row r="8" spans="3:17" ht="21">
      <c r="C8" s="114"/>
      <c r="D8" s="114"/>
      <c r="E8" s="114"/>
      <c r="F8" s="114"/>
    </row>
    <row r="9" spans="3:17"/>
    <row r="10" spans="3:17" ht="28.8" customHeight="1">
      <c r="C10" s="84" t="s">
        <v>0</v>
      </c>
      <c r="D10" s="84" t="s">
        <v>185</v>
      </c>
      <c r="E10" s="84" t="s">
        <v>186</v>
      </c>
      <c r="F10" s="84" t="s">
        <v>189</v>
      </c>
      <c r="N10" s="11"/>
    </row>
    <row r="11" spans="3:17">
      <c r="C11" s="1">
        <f t="shared" ref="C11" si="0">ROW()-10</f>
        <v>1</v>
      </c>
      <c r="D11" s="98"/>
      <c r="E11" s="99"/>
      <c r="F11" s="12">
        <f>IF(List[[#This Row],[Actividades que impactan negativamente al sitio]] = "", -1,COUNTIF(Action[[Año I]:[Año V]],List[[#This Row],[Actividades que impactan negativamente al sitio]]))</f>
        <v>-1</v>
      </c>
      <c r="N11" s="11"/>
    </row>
    <row r="12" spans="3:17">
      <c r="C12" s="1">
        <f t="shared" ref="C12" si="1">ROW()-10</f>
        <v>2</v>
      </c>
      <c r="D12" s="98"/>
      <c r="E12" s="99"/>
      <c r="F12" s="12">
        <f>IF(List[[#This Row],[Actividades que impactan negativamente al sitio]] = "", -1,COUNTIF(Action[[Año I]:[Año V]],List[[#This Row],[Actividades que impactan negativamente al sitio]]))</f>
        <v>-1</v>
      </c>
      <c r="N12" s="11"/>
    </row>
    <row r="13" spans="3:17">
      <c r="C13" s="1">
        <f t="shared" ref="C13:C14" si="2">ROW()-10</f>
        <v>3</v>
      </c>
      <c r="D13" s="99"/>
      <c r="E13" s="99"/>
      <c r="F13" s="12">
        <f>IF(List[[#This Row],[Actividades que impactan negativamente al sitio]] = "", -1,COUNTIF(Action[[Año I]:[Año V]],List[[#This Row],[Actividades que impactan negativamente al sitio]]))</f>
        <v>-1</v>
      </c>
      <c r="N13" s="11"/>
    </row>
    <row r="14" spans="3:17">
      <c r="C14" s="1">
        <f t="shared" si="2"/>
        <v>4</v>
      </c>
      <c r="D14" s="99"/>
      <c r="E14" s="99"/>
      <c r="F14" s="12">
        <f>IF(List[[#This Row],[Actividades que impactan negativamente al sitio]] = "", -1,COUNTIF(Action[[Año I]:[Año V]],List[[#This Row],[Actividades que impactan negativamente al sitio]]))</f>
        <v>-1</v>
      </c>
      <c r="N14" s="11"/>
    </row>
    <row r="15" spans="3:17">
      <c r="C15" s="1">
        <f>ROW()-10</f>
        <v>5</v>
      </c>
      <c r="D15" s="100"/>
      <c r="E15" s="99"/>
      <c r="F15" s="12">
        <f>IF(List[[#This Row],[Actividades que impactan negativamente al sitio]] = "", -1,COUNTIF(Action[[Año I]:[Año V]],List[[#This Row],[Actividades que impactan negativamente al sitio]]))</f>
        <v>-1</v>
      </c>
      <c r="N15" s="11"/>
    </row>
    <row r="16" spans="3:17">
      <c r="C16" s="1">
        <f>ROW()-10</f>
        <v>6</v>
      </c>
      <c r="D16" s="100"/>
      <c r="E16" s="99"/>
      <c r="F16" s="12">
        <f>IF(List[[#This Row],[Actividades que impactan negativamente al sitio]] = "", -1,COUNTIF(Action[[Año I]:[Año V]],List[[#This Row],[Actividades que impactan negativamente al sitio]]))</f>
        <v>-1</v>
      </c>
      <c r="N16" s="11"/>
    </row>
    <row r="17" spans="3:6">
      <c r="C17" s="1">
        <f>ROW()-10</f>
        <v>7</v>
      </c>
      <c r="D17" s="100"/>
      <c r="E17" s="99"/>
      <c r="F17" s="12">
        <f>IF(List[[#This Row],[Actividades que impactan negativamente al sitio]] = "", -1,COUNTIF(Action[[Año I]:[Año V]],List[[#This Row],[Actividades que impactan negativamente al sitio]]))</f>
        <v>-1</v>
      </c>
    </row>
    <row r="18" spans="3:6">
      <c r="C18" s="1">
        <f>ROW()-10</f>
        <v>8</v>
      </c>
      <c r="D18" s="100"/>
      <c r="E18" s="99"/>
      <c r="F18" s="12">
        <f>IF(List[[#This Row],[Actividades que impactan negativamente al sitio]] = "", -1,COUNTIF(Action[[Año I]:[Año V]],List[[#This Row],[Actividades que impactan negativamente al sitio]]))</f>
        <v>-1</v>
      </c>
    </row>
    <row r="19" spans="3:6">
      <c r="D19" s="99"/>
      <c r="E19" s="99"/>
    </row>
    <row r="20" spans="3:6">
      <c r="D20" s="99"/>
      <c r="E20" s="99"/>
    </row>
    <row r="21" spans="3:6">
      <c r="D21" s="99"/>
      <c r="E21" s="99"/>
    </row>
    <row r="22" spans="3:6">
      <c r="D22" s="99"/>
      <c r="E22" s="99"/>
    </row>
    <row r="23" spans="3:6">
      <c r="D23" s="99"/>
      <c r="E23" s="99"/>
    </row>
    <row r="24" spans="3:6">
      <c r="D24" s="99"/>
      <c r="E24" s="99"/>
    </row>
    <row r="25" spans="3:6">
      <c r="D25" s="99"/>
      <c r="E25" s="99"/>
    </row>
    <row r="26" spans="3:6">
      <c r="D26" s="99"/>
      <c r="E26" s="99"/>
    </row>
    <row r="27" spans="3:6">
      <c r="D27" s="99"/>
      <c r="E27" s="99"/>
    </row>
    <row r="28" spans="3:6">
      <c r="D28" s="99"/>
      <c r="E28" s="99"/>
    </row>
    <row r="29" spans="3:6">
      <c r="D29" s="99"/>
      <c r="E29" s="99"/>
    </row>
    <row r="30" spans="3:6">
      <c r="D30" s="99"/>
      <c r="E30" s="99"/>
    </row>
    <row r="31" spans="3:6">
      <c r="D31" s="99"/>
      <c r="E31" s="99"/>
    </row>
    <row r="32" spans="3:6">
      <c r="D32" s="99"/>
      <c r="E32" s="99"/>
    </row>
    <row r="33" spans="4:5">
      <c r="D33" s="99"/>
      <c r="E33" s="99"/>
    </row>
    <row r="34" spans="4:5">
      <c r="D34" s="99"/>
      <c r="E34" s="99"/>
    </row>
    <row r="35" spans="4:5">
      <c r="D35" s="99"/>
      <c r="E35" s="99"/>
    </row>
    <row r="36" spans="4:5">
      <c r="D36" s="99"/>
      <c r="E36" s="99"/>
    </row>
    <row r="37" spans="4:5">
      <c r="D37" s="99"/>
      <c r="E37" s="99"/>
    </row>
    <row r="38" spans="4:5">
      <c r="D38" s="99"/>
      <c r="E38" s="99"/>
    </row>
    <row r="39" spans="4:5">
      <c r="D39" s="99"/>
      <c r="E39" s="99"/>
    </row>
    <row r="40" spans="4:5">
      <c r="D40" s="99"/>
      <c r="E40" s="99"/>
    </row>
    <row r="41" spans="4:5">
      <c r="D41" s="99"/>
      <c r="E41" s="99"/>
    </row>
    <row r="42" spans="4:5">
      <c r="D42" s="99"/>
      <c r="E42" s="99"/>
    </row>
    <row r="43" spans="4:5">
      <c r="D43" s="99"/>
      <c r="E43" s="99"/>
    </row>
    <row r="44" spans="4:5">
      <c r="D44" s="99"/>
      <c r="E44" s="99"/>
    </row>
    <row r="45" spans="4:5">
      <c r="D45" s="99"/>
      <c r="E45" s="99"/>
    </row>
    <row r="46" spans="4:5">
      <c r="D46" s="99"/>
      <c r="E46" s="99"/>
    </row>
    <row r="47" spans="4:5">
      <c r="D47" s="99"/>
      <c r="E47" s="99"/>
    </row>
    <row r="48" spans="4:5">
      <c r="D48" s="99"/>
      <c r="E48" s="99"/>
    </row>
    <row r="49" spans="4:5">
      <c r="D49" s="99"/>
      <c r="E49" s="99"/>
    </row>
    <row r="50" spans="4:5">
      <c r="D50" s="99"/>
      <c r="E50" s="99"/>
    </row>
    <row r="51" spans="4:5">
      <c r="D51" s="99"/>
      <c r="E51" s="99"/>
    </row>
    <row r="52" spans="4:5">
      <c r="D52" s="99"/>
      <c r="E52" s="99"/>
    </row>
    <row r="53" spans="4:5">
      <c r="D53" s="99"/>
      <c r="E53" s="99"/>
    </row>
    <row r="54" spans="4:5">
      <c r="D54" s="99"/>
      <c r="E54" s="99"/>
    </row>
    <row r="55" spans="4:5">
      <c r="D55" s="99"/>
      <c r="E55" s="99"/>
    </row>
    <row r="56" spans="4:5">
      <c r="D56" s="99"/>
      <c r="E56" s="99"/>
    </row>
    <row r="57" spans="4:5">
      <c r="D57" s="99"/>
      <c r="E57" s="99"/>
    </row>
    <row r="58" spans="4:5">
      <c r="D58" s="99"/>
      <c r="E58" s="99"/>
    </row>
    <row r="59" spans="4:5">
      <c r="D59" s="99"/>
      <c r="E59" s="99"/>
    </row>
    <row r="60" spans="4:5">
      <c r="D60" s="99"/>
      <c r="E60" s="99"/>
    </row>
    <row r="61" spans="4:5"/>
    <row r="62" spans="4:5"/>
    <row r="63" spans="4:5"/>
    <row r="64" spans="4:5"/>
    <row r="65"/>
    <row r="66"/>
    <row r="67"/>
    <row r="68"/>
    <row r="69"/>
    <row r="70"/>
    <row r="71"/>
    <row r="72"/>
    <row r="73"/>
    <row r="74"/>
    <row r="75"/>
    <row r="76"/>
    <row r="77"/>
    <row r="78"/>
  </sheetData>
  <sheetProtection algorithmName="SHA-512" hashValue="vJLKRya2J47wHEfm0RCyiR5E42C9WxKaH7cRk70d1l8g0f9YsNe8BmOlxWpRTyZ1SrNSQHRWgsl1jjyBnd+q/g==" saltValue="i5/0rKwzZD1lKCLfgLKMtg==" spinCount="100000" sheet="1" objects="1" scenarios="1"/>
  <mergeCells count="1">
    <mergeCell ref="C8:F8"/>
  </mergeCells>
  <pageMargins left="0.7" right="0.7" top="0.75" bottom="0.75" header="0.3" footer="0.3"/>
  <pageSetup orientation="portrait" r:id="rId1"/>
  <drawing r:id="rId2"/>
  <legacyDrawing r:id="rId3"/>
  <controls>
    <mc:AlternateContent xmlns:mc="http://schemas.openxmlformats.org/markup-compatibility/2006">
      <mc:Choice Requires="x14">
        <control shapeId="1026" r:id="rId4" name="CommandButton2">
          <controlPr defaultSize="0" autoLine="0" r:id="rId5">
            <anchor moveWithCells="1">
              <from>
                <xdr:col>7</xdr:col>
                <xdr:colOff>312420</xdr:colOff>
                <xdr:row>9</xdr:row>
                <xdr:rowOff>228600</xdr:rowOff>
              </from>
              <to>
                <xdr:col>8</xdr:col>
                <xdr:colOff>266700</xdr:colOff>
                <xdr:row>10</xdr:row>
                <xdr:rowOff>129540</xdr:rowOff>
              </to>
            </anchor>
          </controlPr>
        </control>
      </mc:Choice>
      <mc:Fallback>
        <control shapeId="1026" r:id="rId4" name="CommandButton2"/>
      </mc:Fallback>
    </mc:AlternateContent>
    <mc:AlternateContent xmlns:mc="http://schemas.openxmlformats.org/markup-compatibility/2006">
      <mc:Choice Requires="x14">
        <control shapeId="1025" r:id="rId6" name="CommandButton1">
          <controlPr defaultSize="0" autoLine="0" r:id="rId7">
            <anchor moveWithCells="1">
              <from>
                <xdr:col>8</xdr:col>
                <xdr:colOff>320040</xdr:colOff>
                <xdr:row>9</xdr:row>
                <xdr:rowOff>220980</xdr:rowOff>
              </from>
              <to>
                <xdr:col>9</xdr:col>
                <xdr:colOff>274320</xdr:colOff>
                <xdr:row>10</xdr:row>
                <xdr:rowOff>114300</xdr:rowOff>
              </to>
            </anchor>
          </controlPr>
        </control>
      </mc:Choice>
      <mc:Fallback>
        <control shapeId="1025" r:id="rId6" name="CommandButton1"/>
      </mc:Fallback>
    </mc:AlternateContent>
  </controls>
  <tableParts count="1">
    <tablePart r:id="rId8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54" id="{58D7C2D7-A44C-4E24-BB76-02E187CFE47E}">
            <x14:iconSet iconSet="3Flags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Flags" iconId="0"/>
              <x14:cfIcon iconSet="3Flags" iconId="0"/>
              <x14:cfIcon iconSet="3Flags" iconId="2"/>
            </x14:iconSet>
          </x14:cfRule>
          <xm:sqref>F11:F18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1D43C3-1F8B-488C-9394-AEAB57B273FC}">
  <sheetPr codeName="Sheet3">
    <tabColor rgb="FF78BE20"/>
  </sheetPr>
  <dimension ref="C5:I178"/>
  <sheetViews>
    <sheetView showGridLines="0" zoomScale="80" zoomScaleNormal="80" workbookViewId="0">
      <selection activeCell="D17" sqref="D17"/>
    </sheetView>
  </sheetViews>
  <sheetFormatPr baseColWidth="10" defaultColWidth="8.88671875" defaultRowHeight="14.4"/>
  <cols>
    <col min="3" max="3" width="19.6640625" bestFit="1" customWidth="1"/>
    <col min="4" max="8" width="25.21875" customWidth="1"/>
    <col min="9" max="9" width="14.44140625" customWidth="1"/>
  </cols>
  <sheetData>
    <row r="5" spans="3:9" ht="15" thickBot="1"/>
    <row r="6" spans="3:9" ht="15" thickTop="1">
      <c r="C6" s="2" t="s">
        <v>191</v>
      </c>
      <c r="D6" s="3">
        <f>+COUNTA('Ident. act. impact neg.'!D11:D493)</f>
        <v>0</v>
      </c>
    </row>
    <row r="7" spans="3:9" ht="21">
      <c r="C7" s="4" t="s">
        <v>188</v>
      </c>
      <c r="D7" s="5">
        <f>IFERROR(COUNTA(Action[[Año I]:[Año V]]),"Null")</f>
        <v>0</v>
      </c>
      <c r="I7" s="77" t="s">
        <v>27</v>
      </c>
    </row>
    <row r="8" spans="3:9">
      <c r="C8" s="4"/>
      <c r="D8" s="6"/>
    </row>
    <row r="9" spans="3:9" ht="15" thickBot="1">
      <c r="C9" s="7"/>
      <c r="D9" s="8"/>
    </row>
    <row r="10" spans="3:9" ht="15" thickTop="1">
      <c r="C10" s="10"/>
      <c r="D10" s="9"/>
    </row>
    <row r="11" spans="3:9">
      <c r="C11" s="10"/>
      <c r="D11" s="13"/>
    </row>
    <row r="13" spans="3:9" ht="33.6" customHeight="1">
      <c r="C13" s="76" t="s">
        <v>93</v>
      </c>
      <c r="D13" s="76" t="s">
        <v>94</v>
      </c>
      <c r="E13" s="76" t="s">
        <v>95</v>
      </c>
      <c r="F13" s="76" t="s">
        <v>96</v>
      </c>
      <c r="G13" s="76" t="s">
        <v>97</v>
      </c>
      <c r="H13" s="76" t="s">
        <v>98</v>
      </c>
    </row>
    <row r="14" spans="3:9" ht="49.95" customHeight="1">
      <c r="C14" s="101"/>
      <c r="D14" s="102"/>
      <c r="E14" s="102"/>
      <c r="F14" s="102"/>
      <c r="G14" s="102"/>
      <c r="H14" s="102"/>
    </row>
    <row r="15" spans="3:9" ht="49.95" customHeight="1">
      <c r="C15" s="99"/>
      <c r="D15" s="99"/>
      <c r="E15" s="99"/>
      <c r="F15" s="99"/>
      <c r="G15" s="99"/>
      <c r="H15" s="99"/>
    </row>
    <row r="16" spans="3:9" ht="49.95" customHeight="1">
      <c r="C16" s="99"/>
      <c r="D16" s="99"/>
      <c r="E16" s="99"/>
      <c r="F16" s="99"/>
      <c r="G16" s="99"/>
      <c r="H16" s="99"/>
    </row>
    <row r="17" spans="3:8" ht="49.95" customHeight="1">
      <c r="C17" s="99"/>
      <c r="D17" s="99"/>
      <c r="E17" s="99"/>
      <c r="F17" s="99"/>
      <c r="G17" s="99"/>
      <c r="H17" s="99"/>
    </row>
    <row r="18" spans="3:8" ht="49.95" customHeight="1">
      <c r="C18" s="99"/>
      <c r="D18" s="99"/>
      <c r="E18" s="99"/>
      <c r="F18" s="99"/>
      <c r="G18" s="99"/>
      <c r="H18" s="99"/>
    </row>
    <row r="19" spans="3:8" ht="49.95" customHeight="1">
      <c r="C19" s="99"/>
      <c r="D19" s="99"/>
      <c r="E19" s="99"/>
      <c r="F19" s="99"/>
      <c r="G19" s="99"/>
      <c r="H19" s="99"/>
    </row>
    <row r="20" spans="3:8" ht="49.95" customHeight="1">
      <c r="C20" s="99"/>
      <c r="D20" s="99"/>
      <c r="E20" s="99"/>
      <c r="F20" s="99"/>
      <c r="G20" s="99"/>
      <c r="H20" s="99"/>
    </row>
    <row r="21" spans="3:8" ht="49.95" customHeight="1">
      <c r="C21" s="99"/>
      <c r="D21" s="99"/>
      <c r="E21" s="99"/>
      <c r="F21" s="99"/>
      <c r="G21" s="99"/>
      <c r="H21" s="99"/>
    </row>
    <row r="22" spans="3:8" ht="49.95" customHeight="1">
      <c r="C22" s="99"/>
      <c r="D22" s="99"/>
      <c r="E22" s="99"/>
      <c r="F22" s="99"/>
      <c r="G22" s="99"/>
      <c r="H22" s="99"/>
    </row>
    <row r="23" spans="3:8" ht="49.95" customHeight="1">
      <c r="C23" s="99"/>
      <c r="D23" s="99"/>
      <c r="E23" s="99"/>
      <c r="F23" s="99"/>
      <c r="G23" s="99"/>
      <c r="H23" s="99"/>
    </row>
    <row r="24" spans="3:8" ht="49.95" customHeight="1">
      <c r="C24" s="99"/>
      <c r="D24" s="99"/>
      <c r="E24" s="99"/>
      <c r="F24" s="99"/>
      <c r="G24" s="99"/>
      <c r="H24" s="99"/>
    </row>
    <row r="25" spans="3:8" ht="49.95" customHeight="1">
      <c r="C25" s="99"/>
      <c r="D25" s="99"/>
      <c r="E25" s="99"/>
      <c r="F25" s="99"/>
      <c r="G25" s="99"/>
      <c r="H25" s="99"/>
    </row>
    <row r="26" spans="3:8" ht="49.95" customHeight="1">
      <c r="C26" s="99"/>
      <c r="D26" s="99"/>
      <c r="E26" s="99"/>
      <c r="F26" s="99"/>
      <c r="G26" s="99"/>
      <c r="H26" s="99"/>
    </row>
    <row r="27" spans="3:8" ht="49.95" customHeight="1">
      <c r="C27" s="99"/>
      <c r="D27" s="99"/>
      <c r="E27" s="99"/>
      <c r="F27" s="99"/>
      <c r="G27" s="99"/>
      <c r="H27" s="99"/>
    </row>
    <row r="28" spans="3:8" ht="49.95" customHeight="1">
      <c r="C28" s="99"/>
      <c r="D28" s="99"/>
      <c r="E28" s="99"/>
      <c r="F28" s="99"/>
      <c r="G28" s="99"/>
      <c r="H28" s="99"/>
    </row>
    <row r="29" spans="3:8" ht="49.95" customHeight="1">
      <c r="C29" s="99"/>
      <c r="D29" s="99"/>
      <c r="E29" s="99"/>
      <c r="F29" s="99"/>
      <c r="G29" s="99"/>
      <c r="H29" s="99"/>
    </row>
    <row r="30" spans="3:8" ht="49.95" customHeight="1">
      <c r="C30" s="99"/>
      <c r="D30" s="99"/>
      <c r="E30" s="99"/>
      <c r="F30" s="99"/>
      <c r="G30" s="99"/>
      <c r="H30" s="99"/>
    </row>
    <row r="31" spans="3:8" ht="49.95" customHeight="1">
      <c r="C31" s="99"/>
      <c r="D31" s="99"/>
      <c r="E31" s="99"/>
      <c r="F31" s="99"/>
      <c r="G31" s="99"/>
      <c r="H31" s="99"/>
    </row>
    <row r="32" spans="3:8" ht="49.95" customHeight="1">
      <c r="C32" s="99"/>
      <c r="D32" s="99"/>
      <c r="E32" s="99"/>
      <c r="F32" s="99"/>
      <c r="G32" s="99"/>
      <c r="H32" s="99"/>
    </row>
    <row r="33" spans="3:8" ht="49.95" customHeight="1">
      <c r="C33" s="99"/>
      <c r="D33" s="99"/>
      <c r="E33" s="99"/>
      <c r="F33" s="99"/>
      <c r="G33" s="99"/>
      <c r="H33" s="99"/>
    </row>
    <row r="34" spans="3:8" ht="49.95" customHeight="1">
      <c r="C34" s="99"/>
      <c r="D34" s="99"/>
      <c r="E34" s="99"/>
      <c r="F34" s="99"/>
      <c r="G34" s="99"/>
      <c r="H34" s="99"/>
    </row>
    <row r="35" spans="3:8" ht="49.95" customHeight="1">
      <c r="C35" s="99"/>
      <c r="D35" s="99"/>
      <c r="E35" s="99"/>
      <c r="F35" s="99"/>
      <c r="G35" s="99"/>
      <c r="H35" s="99"/>
    </row>
    <row r="36" spans="3:8" ht="49.95" customHeight="1">
      <c r="C36" s="99"/>
      <c r="D36" s="99"/>
      <c r="E36" s="99"/>
      <c r="F36" s="99"/>
      <c r="G36" s="99"/>
      <c r="H36" s="99"/>
    </row>
    <row r="37" spans="3:8" ht="49.95" customHeight="1">
      <c r="C37" s="99"/>
      <c r="D37" s="99"/>
      <c r="E37" s="99"/>
      <c r="F37" s="99"/>
      <c r="G37" s="99"/>
      <c r="H37" s="99"/>
    </row>
    <row r="38" spans="3:8" ht="49.95" customHeight="1">
      <c r="C38" s="99"/>
      <c r="D38" s="99"/>
      <c r="E38" s="99"/>
      <c r="F38" s="99"/>
      <c r="G38" s="99"/>
      <c r="H38" s="99"/>
    </row>
    <row r="39" spans="3:8" ht="49.95" customHeight="1">
      <c r="C39" s="99"/>
      <c r="D39" s="99"/>
      <c r="E39" s="99"/>
      <c r="F39" s="99"/>
      <c r="G39" s="99"/>
      <c r="H39" s="99"/>
    </row>
    <row r="40" spans="3:8" ht="49.95" customHeight="1">
      <c r="C40" s="99"/>
      <c r="D40" s="99"/>
      <c r="E40" s="99"/>
      <c r="F40" s="99"/>
      <c r="G40" s="99"/>
      <c r="H40" s="99"/>
    </row>
    <row r="41" spans="3:8" ht="49.95" customHeight="1"/>
    <row r="42" spans="3:8" ht="49.95" customHeight="1"/>
    <row r="43" spans="3:8" ht="49.95" customHeight="1"/>
    <row r="44" spans="3:8" ht="49.95" customHeight="1"/>
    <row r="45" spans="3:8" ht="49.95" customHeight="1"/>
    <row r="46" spans="3:8" ht="49.95" customHeight="1"/>
    <row r="47" spans="3:8" ht="49.95" customHeight="1"/>
    <row r="48" spans="3:8" ht="49.95" customHeight="1"/>
    <row r="49" ht="49.95" customHeight="1"/>
    <row r="50" ht="49.95" customHeight="1"/>
    <row r="51" ht="49.95" customHeight="1"/>
    <row r="52" ht="49.95" customHeight="1"/>
    <row r="53" ht="49.95" customHeight="1"/>
    <row r="54" ht="49.95" customHeight="1"/>
    <row r="55" ht="49.95" customHeight="1"/>
    <row r="56" ht="49.95" customHeight="1"/>
    <row r="57" ht="49.95" customHeight="1"/>
    <row r="58" ht="49.95" customHeight="1"/>
    <row r="59" ht="49.95" customHeight="1"/>
    <row r="60" ht="49.95" customHeight="1"/>
    <row r="61" ht="49.95" customHeight="1"/>
    <row r="62" ht="49.95" customHeight="1"/>
    <row r="63" ht="49.95" customHeight="1"/>
    <row r="64" ht="49.95" customHeight="1"/>
    <row r="65" ht="49.95" customHeight="1"/>
    <row r="66" ht="49.95" customHeight="1"/>
    <row r="67" ht="49.95" customHeight="1"/>
    <row r="68" ht="49.95" customHeight="1"/>
    <row r="69" ht="49.95" customHeight="1"/>
    <row r="70" ht="49.95" customHeight="1"/>
    <row r="71" ht="49.95" customHeight="1"/>
    <row r="72" ht="49.95" customHeight="1"/>
    <row r="73" ht="49.95" customHeight="1"/>
    <row r="74" ht="49.95" customHeight="1"/>
    <row r="75" ht="49.95" customHeight="1"/>
    <row r="76" ht="49.95" customHeight="1"/>
    <row r="77" ht="49.95" customHeight="1"/>
    <row r="78" ht="49.95" customHeight="1"/>
    <row r="79" ht="49.95" customHeight="1"/>
    <row r="80" ht="49.95" customHeight="1"/>
    <row r="81" ht="49.95" customHeight="1"/>
    <row r="82" ht="49.95" customHeight="1"/>
    <row r="83" ht="49.95" customHeight="1"/>
    <row r="84" ht="49.95" customHeight="1"/>
    <row r="85" ht="49.95" customHeight="1"/>
    <row r="86" ht="49.95" customHeight="1"/>
    <row r="87" ht="49.95" customHeight="1"/>
    <row r="88" ht="49.95" customHeight="1"/>
    <row r="89" ht="49.95" customHeight="1"/>
    <row r="90" ht="49.95" customHeight="1"/>
    <row r="91" ht="49.95" customHeight="1"/>
    <row r="92" ht="49.95" customHeight="1"/>
    <row r="93" ht="49.95" customHeight="1"/>
    <row r="94" ht="49.95" customHeight="1"/>
    <row r="95" ht="49.95" customHeight="1"/>
    <row r="96" ht="49.95" customHeight="1"/>
    <row r="97" ht="49.95" customHeight="1"/>
    <row r="98" ht="49.95" customHeight="1"/>
    <row r="99" ht="49.95" customHeight="1"/>
    <row r="100" ht="49.95" customHeight="1"/>
    <row r="101" ht="49.95" customHeight="1"/>
    <row r="102" ht="49.95" customHeight="1"/>
    <row r="103" ht="49.95" customHeight="1"/>
    <row r="104" ht="49.95" customHeight="1"/>
    <row r="105" ht="49.95" customHeight="1"/>
    <row r="106" ht="49.95" customHeight="1"/>
    <row r="107" ht="49.95" customHeight="1"/>
    <row r="108" ht="49.95" customHeight="1"/>
    <row r="109" ht="49.95" customHeight="1"/>
    <row r="110" ht="49.95" customHeight="1"/>
    <row r="111" ht="49.95" customHeight="1"/>
    <row r="112" ht="49.95" customHeight="1"/>
    <row r="113" ht="49.95" customHeight="1"/>
    <row r="114" ht="49.95" customHeight="1"/>
    <row r="115" ht="49.95" customHeight="1"/>
    <row r="116" ht="49.95" customHeight="1"/>
    <row r="117" ht="49.95" customHeight="1"/>
    <row r="118" ht="49.95" customHeight="1"/>
    <row r="119" ht="49.95" customHeight="1"/>
    <row r="120" ht="49.95" customHeight="1"/>
    <row r="121" ht="49.95" customHeight="1"/>
    <row r="122" ht="49.95" customHeight="1"/>
    <row r="123" ht="49.95" customHeight="1"/>
    <row r="124" ht="49.95" customHeight="1"/>
    <row r="125" ht="49.95" customHeight="1"/>
    <row r="126" ht="49.95" customHeight="1"/>
    <row r="127" ht="49.95" customHeight="1"/>
    <row r="128" ht="49.95" customHeight="1"/>
    <row r="129" ht="49.95" customHeight="1"/>
    <row r="130" ht="49.95" customHeight="1"/>
    <row r="131" ht="49.95" customHeight="1"/>
    <row r="132" ht="49.95" customHeight="1"/>
    <row r="133" ht="49.95" customHeight="1"/>
    <row r="134" ht="49.95" customHeight="1"/>
    <row r="135" ht="49.95" customHeight="1"/>
    <row r="136" ht="49.95" customHeight="1"/>
    <row r="137" ht="49.95" customHeight="1"/>
    <row r="138" ht="49.95" customHeight="1"/>
    <row r="139" ht="49.95" customHeight="1"/>
    <row r="140" ht="49.95" customHeight="1"/>
    <row r="141" ht="49.95" customHeight="1"/>
    <row r="142" ht="49.95" customHeight="1"/>
    <row r="143" ht="49.95" customHeight="1"/>
    <row r="144" ht="49.95" customHeight="1"/>
    <row r="145" ht="49.95" customHeight="1"/>
    <row r="146" ht="49.95" customHeight="1"/>
    <row r="147" ht="49.95" customHeight="1"/>
    <row r="148" ht="49.95" customHeight="1"/>
    <row r="149" ht="49.95" customHeight="1"/>
    <row r="150" ht="49.95" customHeight="1"/>
    <row r="151" ht="49.95" customHeight="1"/>
    <row r="152" ht="49.95" customHeight="1"/>
    <row r="153" ht="49.95" customHeight="1"/>
    <row r="154" ht="49.95" customHeight="1"/>
    <row r="155" ht="49.95" customHeight="1"/>
    <row r="156" ht="49.95" customHeight="1"/>
    <row r="157" ht="49.95" customHeight="1"/>
    <row r="158" ht="49.95" customHeight="1"/>
    <row r="159" ht="49.95" customHeight="1"/>
    <row r="160" ht="49.95" customHeight="1"/>
    <row r="161" ht="49.95" customHeight="1"/>
    <row r="162" ht="49.95" customHeight="1"/>
    <row r="163" ht="49.95" customHeight="1"/>
    <row r="164" ht="49.95" customHeight="1"/>
    <row r="165" ht="49.95" customHeight="1"/>
    <row r="166" ht="49.95" customHeight="1"/>
    <row r="167" ht="49.95" customHeight="1"/>
    <row r="168" ht="49.95" customHeight="1"/>
    <row r="169" ht="49.95" customHeight="1"/>
    <row r="170" ht="49.95" customHeight="1"/>
    <row r="171" ht="49.95" customHeight="1"/>
    <row r="172" ht="49.95" customHeight="1"/>
    <row r="173" ht="49.95" customHeight="1"/>
    <row r="174" ht="49.95" customHeight="1"/>
    <row r="175" ht="49.95" customHeight="1"/>
    <row r="176" ht="49.95" customHeight="1"/>
    <row r="177" ht="49.95" customHeight="1"/>
    <row r="178" ht="49.95" customHeight="1"/>
  </sheetData>
  <sheetProtection algorithmName="SHA-512" hashValue="hAN7tw4/3b8JbPd5L+WIKT2QusVYpB8CreqRAvn8gvy6YQlzDGDoDmd1OAIQq0YC+pdW6Z2QssrE2RuCDwn/rg==" saltValue="zMJLjtBsV9gHqgt+JbpnfQ==" spinCount="100000" sheet="1" objects="1" scenarios="1"/>
  <pageMargins left="0.7" right="0.7" top="0.75" bottom="0.75" header="0.3" footer="0.3"/>
  <pageSetup orientation="portrait" r:id="rId1"/>
  <drawing r:id="rId2"/>
  <tableParts count="1">
    <tablePart r:id="rId3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4" id="{62567865-55C8-4708-8C84-327A4DE1EA30}">
            <x14:iconSet iconSet="3Symbols" custom="1">
              <x14:cfvo type="percent">
                <xm:f>0</xm:f>
              </x14:cfvo>
              <x14:cfvo type="num">
                <xm:f>0.85</xm:f>
              </x14:cfvo>
              <x14:cfvo type="num">
                <xm:f>1</xm:f>
              </x14:cfvo>
              <x14:cfIcon iconSet="3Symbols" iconId="0"/>
              <x14:cfIcon iconSet="4Arrows" iconId="2"/>
              <x14:cfIcon iconSet="3Symbols" iconId="2"/>
            </x14:iconSet>
          </x14:cfRule>
          <xm:sqref>D8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C9A98682-6071-44DC-924B-D457A5D4251C}">
          <x14:formula1>
            <xm:f>_xlfn.ANCHORARRAY(LestDesp!$B$4)</xm:f>
          </x14:formula1>
          <xm:sqref>D14:H14</xm:sqref>
        </x14:dataValidation>
        <x14:dataValidation type="list" allowBlank="1" showInputMessage="1" showErrorMessage="1" xr:uid="{BA875AAC-4607-4448-8888-870D76EE44CA}">
          <x14:formula1>
            <xm:f>LestDesp!$I$4:$I$7</xm:f>
          </x14:formula1>
          <xm:sqref>C14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ED88EC-B152-4CFE-9CB2-5927B25614F8}">
  <sheetPr codeName="Sheet8">
    <tabColor rgb="FF78BE20"/>
  </sheetPr>
  <dimension ref="A2:S41"/>
  <sheetViews>
    <sheetView showGridLines="0" zoomScale="90" zoomScaleNormal="90" workbookViewId="0">
      <selection activeCell="D8" sqref="D8"/>
    </sheetView>
  </sheetViews>
  <sheetFormatPr baseColWidth="10" defaultColWidth="0" defaultRowHeight="14.4"/>
  <cols>
    <col min="1" max="1" width="8.88671875" customWidth="1"/>
    <col min="2" max="2" width="5.88671875" hidden="1" customWidth="1"/>
    <col min="3" max="3" width="13.88671875" customWidth="1"/>
    <col min="4" max="4" width="9.77734375" customWidth="1"/>
    <col min="5" max="5" width="60.5546875" customWidth="1"/>
    <col min="6" max="6" width="29.44140625" customWidth="1"/>
    <col min="7" max="14" width="8.88671875" customWidth="1"/>
    <col min="15" max="15" width="14.77734375" hidden="1" customWidth="1"/>
    <col min="16" max="16384" width="8.88671875" hidden="1"/>
  </cols>
  <sheetData>
    <row r="2" spans="2:19" ht="28.8">
      <c r="O2" s="68" t="s">
        <v>14</v>
      </c>
      <c r="P2" s="69"/>
      <c r="Q2" s="69"/>
      <c r="R2" s="69"/>
      <c r="S2" s="69"/>
    </row>
    <row r="3" spans="2:19" ht="42" customHeight="1">
      <c r="C3" s="115"/>
      <c r="D3" s="115"/>
      <c r="E3" s="115"/>
      <c r="F3" s="115"/>
      <c r="O3" s="70">
        <f>COUNTA(Action[[Año I]:[Año III]])</f>
        <v>0</v>
      </c>
      <c r="P3" s="69">
        <f>COUNTA(Action[Año I])</f>
        <v>0</v>
      </c>
      <c r="Q3" s="69">
        <f>COUNTIF(Action[[Año I]:[Año III]],"No Activities")</f>
        <v>0</v>
      </c>
      <c r="R3" s="69"/>
      <c r="S3" s="69"/>
    </row>
    <row r="4" spans="2:19">
      <c r="Q4" t="s">
        <v>16</v>
      </c>
    </row>
    <row r="7" spans="2:19" ht="26.4" customHeight="1">
      <c r="B7" t="s">
        <v>20</v>
      </c>
      <c r="C7" s="78" t="s">
        <v>12</v>
      </c>
      <c r="D7" s="78" t="s">
        <v>99</v>
      </c>
      <c r="E7" s="78" t="s">
        <v>187</v>
      </c>
      <c r="F7" s="79" t="s">
        <v>92</v>
      </c>
    </row>
    <row r="8" spans="2:19" ht="30" customHeight="1">
      <c r="B8" cm="1">
        <f t="array" ref="B8">IF($O$3 &gt; 0, _xlfn.IFS('Ident. act. impact neg.'!$Q$4=1,_xlfn.XLOOKUP($D8,#REF!,#REF!),'Ident. act. impact neg.'!$Q$4=2,_xlfn.XLOOKUP($D8,#REF!,#REF!)), 0 )</f>
        <v>0</v>
      </c>
      <c r="C8" s="36">
        <v>1</v>
      </c>
      <c r="D8" s="15">
        <v>1.1000000000000001</v>
      </c>
      <c r="E8" s="14" t="s">
        <v>28</v>
      </c>
      <c r="F8" s="103"/>
      <c r="O8">
        <f>IF(CC[[#This Row],[Aplicabilidad]] &lt;&gt; "",1,0)</f>
        <v>0</v>
      </c>
    </row>
    <row r="9" spans="2:19" ht="30" customHeight="1">
      <c r="B9" cm="1">
        <f t="array" ref="B9">IF($O$3 &gt; 0, _xlfn.IFS('Ident. act. impact neg.'!$Q$4=1,_xlfn.XLOOKUP($D9,#REF!,#REF!),'Ident. act. impact neg.'!$Q$4=2,_xlfn.XLOOKUP($D9,#REF!,#REF!)), 0 )</f>
        <v>0</v>
      </c>
      <c r="C9" s="36">
        <v>1</v>
      </c>
      <c r="D9" s="15">
        <v>1.2</v>
      </c>
      <c r="E9" s="14" t="s">
        <v>29</v>
      </c>
      <c r="F9" s="103"/>
      <c r="O9">
        <f>IF(CC[[#This Row],[Aplicabilidad]] &lt;&gt; "",1,0)</f>
        <v>0</v>
      </c>
    </row>
    <row r="10" spans="2:19" ht="30" customHeight="1">
      <c r="B10" cm="1">
        <f t="array" ref="B10">IF($O$3 &gt; 0, _xlfn.IFS('Ident. act. impact neg.'!$Q$4=1,_xlfn.XLOOKUP($D10,#REF!,#REF!),'Ident. act. impact neg.'!$Q$4=2,_xlfn.XLOOKUP($D10,#REF!,#REF!)), 0 )</f>
        <v>0</v>
      </c>
      <c r="C10" s="36">
        <v>1</v>
      </c>
      <c r="D10" s="15" t="s">
        <v>30</v>
      </c>
      <c r="E10" s="14" t="s">
        <v>31</v>
      </c>
      <c r="F10" s="103"/>
      <c r="O10">
        <f>IF(CC[[#This Row],[Aplicabilidad]] &lt;&gt; "",1,0)</f>
        <v>0</v>
      </c>
    </row>
    <row r="11" spans="2:19" ht="30" customHeight="1">
      <c r="B11" cm="1">
        <f t="array" ref="B11">IF($O$3 &gt; 0, _xlfn.IFS('Ident. act. impact neg.'!$Q$4=1,_xlfn.XLOOKUP($D11,#REF!,#REF!),'Ident. act. impact neg.'!$Q$4=2,_xlfn.XLOOKUP($D11,#REF!,#REF!)), 0 )</f>
        <v>0</v>
      </c>
      <c r="C11" s="36">
        <v>1</v>
      </c>
      <c r="D11" s="15" t="s">
        <v>32</v>
      </c>
      <c r="E11" s="14" t="s">
        <v>33</v>
      </c>
      <c r="F11" s="103"/>
      <c r="O11">
        <f>IF(CC[[#This Row],[Aplicabilidad]] &lt;&gt; "",1,0)</f>
        <v>0</v>
      </c>
    </row>
    <row r="12" spans="2:19" ht="30" customHeight="1">
      <c r="B12" cm="1">
        <f t="array" ref="B12">IF($O$3 &gt; 0, _xlfn.IFS('Ident. act. impact neg.'!$Q$4=1,_xlfn.XLOOKUP($D12,#REF!,#REF!),'Ident. act. impact neg.'!$Q$4=2,_xlfn.XLOOKUP($D12,#REF!,#REF!)), 0 )</f>
        <v>0</v>
      </c>
      <c r="C12" s="36">
        <v>1</v>
      </c>
      <c r="D12" s="15" t="s">
        <v>34</v>
      </c>
      <c r="E12" s="14" t="s">
        <v>35</v>
      </c>
      <c r="F12" s="103"/>
      <c r="O12">
        <f>IF(CC[[#This Row],[Aplicabilidad]] &lt;&gt; "",1,0)</f>
        <v>0</v>
      </c>
    </row>
    <row r="13" spans="2:19" ht="30" customHeight="1">
      <c r="B13" cm="1">
        <f t="array" ref="B13">IF($O$3 &gt; 0, _xlfn.IFS('Ident. act. impact neg.'!$Q$4=1,_xlfn.XLOOKUP($D13,#REF!,#REF!),'Ident. act. impact neg.'!$Q$4=2,_xlfn.XLOOKUP($D13,#REF!,#REF!)), 0 )</f>
        <v>0</v>
      </c>
      <c r="C13" s="36">
        <v>2</v>
      </c>
      <c r="D13" s="15" t="s">
        <v>36</v>
      </c>
      <c r="E13" s="14" t="s">
        <v>37</v>
      </c>
      <c r="F13" s="103"/>
      <c r="O13">
        <f>IF(CC[[#This Row],[Aplicabilidad]] &lt;&gt; "",1,0)</f>
        <v>0</v>
      </c>
    </row>
    <row r="14" spans="2:19" ht="30" customHeight="1">
      <c r="B14" cm="1">
        <f t="array" ref="B14">IF($O$3 &gt; 0, _xlfn.IFS('Ident. act. impact neg.'!$Q$4=1,_xlfn.XLOOKUP($D14,#REF!,#REF!),'Ident. act. impact neg.'!$Q$4=2,_xlfn.XLOOKUP($D14,#REF!,#REF!)), 0 )</f>
        <v>0</v>
      </c>
      <c r="C14" s="36">
        <v>2</v>
      </c>
      <c r="D14" s="15" t="s">
        <v>38</v>
      </c>
      <c r="E14" s="14" t="s">
        <v>39</v>
      </c>
      <c r="F14" s="103"/>
      <c r="O14">
        <f>IF(CC[[#This Row],[Aplicabilidad]] &lt;&gt; "",1,0)</f>
        <v>0</v>
      </c>
    </row>
    <row r="15" spans="2:19" ht="30" customHeight="1">
      <c r="B15" cm="1">
        <f t="array" ref="B15">IF($O$3 &gt; 0, _xlfn.IFS('Ident. act. impact neg.'!$Q$4=1,_xlfn.XLOOKUP($D15,#REF!,#REF!),'Ident. act. impact neg.'!$Q$4=2,_xlfn.XLOOKUP($D15,#REF!,#REF!)), 0 )</f>
        <v>0</v>
      </c>
      <c r="C15" s="36">
        <v>2</v>
      </c>
      <c r="D15" s="15" t="s">
        <v>40</v>
      </c>
      <c r="E15" s="14" t="s">
        <v>41</v>
      </c>
      <c r="F15" s="103"/>
      <c r="O15">
        <f>IF(CC[[#This Row],[Aplicabilidad]] &lt;&gt; "",1,0)</f>
        <v>0</v>
      </c>
    </row>
    <row r="16" spans="2:19" ht="30" customHeight="1">
      <c r="B16" cm="1">
        <f t="array" ref="B16">IF($O$3 &gt; 0, _xlfn.IFS('Ident. act. impact neg.'!$Q$4=1,_xlfn.XLOOKUP($D16,#REF!,#REF!),'Ident. act. impact neg.'!$Q$4=2,_xlfn.XLOOKUP($D16,#REF!,#REF!)), 0 )</f>
        <v>0</v>
      </c>
      <c r="C16" s="36">
        <v>3</v>
      </c>
      <c r="D16" s="15">
        <v>3.1</v>
      </c>
      <c r="E16" s="14" t="s">
        <v>42</v>
      </c>
      <c r="F16" s="103"/>
      <c r="O16">
        <f>IF(CC[[#This Row],[Aplicabilidad]] &lt;&gt; "",1,0)</f>
        <v>0</v>
      </c>
    </row>
    <row r="17" spans="2:15" ht="30" customHeight="1">
      <c r="B17" cm="1">
        <f t="array" ref="B17">IF($O$3 &gt; 0, _xlfn.IFS('Ident. act. impact neg.'!$Q$4=1,_xlfn.XLOOKUP($D17,#REF!,#REF!),'Ident. act. impact neg.'!$Q$4=2,_xlfn.XLOOKUP($D17,#REF!,#REF!)), 0 )</f>
        <v>0</v>
      </c>
      <c r="C17" s="36">
        <v>3</v>
      </c>
      <c r="D17" s="15">
        <v>3.2</v>
      </c>
      <c r="E17" s="14" t="s">
        <v>43</v>
      </c>
      <c r="F17" s="103"/>
      <c r="O17">
        <f>IF(CC[[#This Row],[Aplicabilidad]] &lt;&gt; "",1,0)</f>
        <v>0</v>
      </c>
    </row>
    <row r="18" spans="2:15" ht="30" hidden="1" customHeight="1">
      <c r="B18" cm="1">
        <f t="array" ref="B18">IF($O$3 &gt; 0, _xlfn.IFS('Ident. act. impact neg.'!$Q$4=1,_xlfn.XLOOKUP($D18,#REF!,#REF!),'Ident. act. impact neg.'!$Q$4=2,_xlfn.XLOOKUP($D18,#REF!,#REF!)), 0 )</f>
        <v>0</v>
      </c>
      <c r="C18" s="85">
        <v>4</v>
      </c>
      <c r="D18" s="86">
        <v>4.2</v>
      </c>
      <c r="E18" s="87" t="s">
        <v>44</v>
      </c>
      <c r="F18" s="104"/>
      <c r="O18">
        <f>IF(CC[[#This Row],[Aplicabilidad]] &lt;&gt; "",1,0)</f>
        <v>0</v>
      </c>
    </row>
    <row r="19" spans="2:15" ht="30" customHeight="1">
      <c r="B19" cm="1">
        <f t="array" ref="B19">IF($O$3 &gt; 0, _xlfn.IFS('Ident. act. impact neg.'!$Q$4=1,_xlfn.XLOOKUP($D19,#REF!,#REF!),'Ident. act. impact neg.'!$Q$4=2,_xlfn.XLOOKUP($D19,#REF!,#REF!)), 0 )</f>
        <v>0</v>
      </c>
      <c r="C19" s="36">
        <v>4</v>
      </c>
      <c r="D19" s="37">
        <v>4.3</v>
      </c>
      <c r="E19" s="14" t="s">
        <v>45</v>
      </c>
      <c r="F19" s="103"/>
      <c r="O19">
        <f>IF(CC[[#This Row],[Aplicabilidad]] &lt;&gt; "",1,0)</f>
        <v>0</v>
      </c>
    </row>
    <row r="20" spans="2:15" ht="30" customHeight="1">
      <c r="B20" cm="1">
        <f t="array" ref="B20">IF($O$3 &gt; 0, _xlfn.IFS('Ident. act. impact neg.'!$Q$4=1,_xlfn.XLOOKUP($D20,#REF!,#REF!),'Ident. act. impact neg.'!$Q$4=2,_xlfn.XLOOKUP($D20,#REF!,#REF!)), 0 )</f>
        <v>0</v>
      </c>
      <c r="C20" s="36">
        <v>4</v>
      </c>
      <c r="D20" s="37">
        <v>4.5</v>
      </c>
      <c r="E20" s="14" t="s">
        <v>46</v>
      </c>
      <c r="F20" s="103"/>
      <c r="O20">
        <f>IF(CC[[#This Row],[Aplicabilidad]] &lt;&gt; "",1,0)</f>
        <v>0</v>
      </c>
    </row>
    <row r="21" spans="2:15" ht="30" hidden="1" customHeight="1">
      <c r="B21" cm="1">
        <f t="array" ref="B21">IF($O$3 &gt; 0, _xlfn.IFS('Ident. act. impact neg.'!$Q$4=1,_xlfn.XLOOKUP($D21,#REF!,#REF!),'Ident. act. impact neg.'!$Q$4=2,_xlfn.XLOOKUP($D21,#REF!,#REF!)), 0 )</f>
        <v>0</v>
      </c>
      <c r="C21" s="85">
        <v>5</v>
      </c>
      <c r="D21" s="88">
        <v>5.3</v>
      </c>
      <c r="E21" s="87" t="s">
        <v>47</v>
      </c>
      <c r="F21" s="104"/>
      <c r="O21">
        <f>IF(CC[[#This Row],[Aplicabilidad]] &lt;&gt; "",1,0)</f>
        <v>0</v>
      </c>
    </row>
    <row r="22" spans="2:15" ht="30" customHeight="1">
      <c r="B22" cm="1">
        <f t="array" ref="B22">IF($O$3 &gt; 0, _xlfn.IFS('Ident. act. impact neg.'!$Q$4=1,_xlfn.XLOOKUP($D22,#REF!,#REF!),'Ident. act. impact neg.'!$Q$4=2,_xlfn.XLOOKUP($D22,#REF!,#REF!)), 0 )</f>
        <v>0</v>
      </c>
      <c r="C22" s="36">
        <v>5</v>
      </c>
      <c r="D22" s="15">
        <v>5.6</v>
      </c>
      <c r="E22" s="14" t="s">
        <v>48</v>
      </c>
      <c r="F22" s="103"/>
      <c r="O22">
        <f>IF(CC[[#This Row],[Aplicabilidad]] &lt;&gt; "",1,0)</f>
        <v>0</v>
      </c>
    </row>
    <row r="23" spans="2:15" ht="30" hidden="1" customHeight="1">
      <c r="B23" cm="1">
        <f t="array" ref="B23">IF($O$3 &gt; 0, _xlfn.IFS('Ident. act. impact neg.'!$Q$4=1,_xlfn.XLOOKUP($D23,#REF!,#REF!),'Ident. act. impact neg.'!$Q$4=2,_xlfn.XLOOKUP($D23,#REF!,#REF!)), 0 )</f>
        <v>0</v>
      </c>
      <c r="C23" s="85">
        <v>6</v>
      </c>
      <c r="D23" s="88">
        <v>6.1</v>
      </c>
      <c r="E23" s="87" t="s">
        <v>49</v>
      </c>
      <c r="F23" s="104"/>
      <c r="O23">
        <f>IF(CC[[#This Row],[Aplicabilidad]] &lt;&gt; "",1,0)</f>
        <v>0</v>
      </c>
    </row>
    <row r="24" spans="2:15" ht="30" customHeight="1">
      <c r="B24" cm="1">
        <f t="array" ref="B24">IF($O$3 &gt; 0, _xlfn.IFS('Ident. act. impact neg.'!$Q$4=1,_xlfn.XLOOKUP($D24,#REF!,#REF!),'Ident. act. impact neg.'!$Q$4=2,_xlfn.XLOOKUP($D24,#REF!,#REF!)), 0 )</f>
        <v>0</v>
      </c>
      <c r="C24" s="36">
        <v>6</v>
      </c>
      <c r="D24" s="15">
        <v>6.2</v>
      </c>
      <c r="E24" s="14" t="s">
        <v>50</v>
      </c>
      <c r="F24" s="103"/>
      <c r="O24">
        <f>IF(CC[[#This Row],[Aplicabilidad]] &lt;&gt; "",1,0)</f>
        <v>0</v>
      </c>
    </row>
    <row r="25" spans="2:15" ht="30" hidden="1" customHeight="1">
      <c r="B25" cm="1">
        <f t="array" ref="B25">IF($O$3 &gt; 0, _xlfn.IFS('Ident. act. impact neg.'!$Q$4=1,_xlfn.XLOOKUP($D25,#REF!,#REF!),'Ident. act. impact neg.'!$Q$4=2,_xlfn.XLOOKUP($D25,#REF!,#REF!)), 0 )</f>
        <v>0</v>
      </c>
      <c r="C25" s="85">
        <v>6</v>
      </c>
      <c r="D25" s="88">
        <v>6.4</v>
      </c>
      <c r="E25" s="87" t="s">
        <v>51</v>
      </c>
      <c r="F25" s="104"/>
      <c r="O25">
        <f>IF(CC[[#This Row],[Aplicabilidad]] &lt;&gt; "",1,0)</f>
        <v>0</v>
      </c>
    </row>
    <row r="26" spans="2:15" ht="41.4" hidden="1">
      <c r="B26" cm="1">
        <f t="array" ref="B26">IF($O$3 &gt; 0, _xlfn.IFS('Ident. act. impact neg.'!$Q$4=1,_xlfn.XLOOKUP($D26,#REF!,#REF!),'Ident. act. impact neg.'!$Q$4=2,_xlfn.XLOOKUP($D26,#REF!,#REF!)), 0 )</f>
        <v>0</v>
      </c>
      <c r="C26" s="85">
        <v>6</v>
      </c>
      <c r="D26" s="88">
        <v>6.5</v>
      </c>
      <c r="E26" s="87" t="s">
        <v>52</v>
      </c>
      <c r="F26" s="104"/>
      <c r="O26">
        <f>IF(CC[[#This Row],[Aplicabilidad]] &lt;&gt; "",1,0)</f>
        <v>0</v>
      </c>
    </row>
    <row r="27" spans="2:15" ht="30" hidden="1" customHeight="1">
      <c r="B27" cm="1">
        <f t="array" ref="B27">IF($O$3 &gt; 0, _xlfn.IFS('Ident. act. impact neg.'!$Q$4=1,_xlfn.XLOOKUP($D27,#REF!,#REF!),'Ident. act. impact neg.'!$Q$4=2,_xlfn.XLOOKUP($D27,#REF!,#REF!)), 0 )</f>
        <v>0</v>
      </c>
      <c r="C27" s="85">
        <v>6</v>
      </c>
      <c r="D27" s="88">
        <v>6.6</v>
      </c>
      <c r="E27" s="87" t="s">
        <v>53</v>
      </c>
      <c r="F27" s="104"/>
      <c r="O27">
        <f>IF(CC[[#This Row],[Aplicabilidad]] &lt;&gt; "",1,0)</f>
        <v>0</v>
      </c>
    </row>
    <row r="28" spans="2:15" ht="30" hidden="1" customHeight="1">
      <c r="B28" cm="1">
        <f t="array" ref="B28">IF($O$3 &gt; 0, _xlfn.IFS('Ident. act. impact neg.'!$Q$4=1,_xlfn.XLOOKUP($D28,#REF!,#REF!),'Ident. act. impact neg.'!$Q$4=2,_xlfn.XLOOKUP($D28,#REF!,#REF!)), 0 )</f>
        <v>0</v>
      </c>
      <c r="C28" s="85">
        <v>6</v>
      </c>
      <c r="D28" s="86">
        <v>6.8</v>
      </c>
      <c r="E28" s="87" t="s">
        <v>54</v>
      </c>
      <c r="F28" s="104"/>
      <c r="O28">
        <f>IF(CC[[#This Row],[Aplicabilidad]] &lt;&gt; "",1,0)</f>
        <v>0</v>
      </c>
    </row>
    <row r="29" spans="2:15" ht="30" hidden="1" customHeight="1">
      <c r="B29" cm="1">
        <f t="array" ref="B29">IF($O$3 &gt; 0, _xlfn.IFS('Ident. act. impact neg.'!$Q$4=1,_xlfn.XLOOKUP($D29,#REF!,#REF!),'Ident. act. impact neg.'!$Q$4=2,_xlfn.XLOOKUP($D29,#REF!,#REF!)), 0 )</f>
        <v>0</v>
      </c>
      <c r="C29" s="85">
        <v>6</v>
      </c>
      <c r="D29" s="86">
        <v>6.9</v>
      </c>
      <c r="E29" s="87" t="s">
        <v>55</v>
      </c>
      <c r="F29" s="104"/>
      <c r="O29">
        <f>IF(CC[[#This Row],[Aplicabilidad]] &lt;&gt; "",1,0)</f>
        <v>0</v>
      </c>
    </row>
    <row r="30" spans="2:15" ht="30" customHeight="1">
      <c r="B30" cm="1">
        <f t="array" ref="B30">IF($O$3 &gt; 0, _xlfn.IFS('Ident. act. impact neg.'!$Q$4=1,_xlfn.XLOOKUP($D30,#REF!,#REF!),'Ident. act. impact neg.'!$Q$4=2,_xlfn.XLOOKUP($D30,#REF!,#REF!)), 0 )</f>
        <v>0</v>
      </c>
      <c r="C30" s="36">
        <v>6</v>
      </c>
      <c r="D30" s="97" t="s">
        <v>194</v>
      </c>
      <c r="E30" s="14" t="s">
        <v>56</v>
      </c>
      <c r="F30" s="103"/>
      <c r="O30">
        <f>IF(CC[[#This Row],[Aplicabilidad]] &lt;&gt; "",1,0)</f>
        <v>0</v>
      </c>
    </row>
    <row r="31" spans="2:15" ht="30" customHeight="1">
      <c r="B31" cm="1">
        <f t="array" ref="B31">IF($O$3 &gt; 0, _xlfn.IFS('Ident. act. impact neg.'!$Q$4=1,_xlfn.XLOOKUP($D31,#REF!,#REF!),'Ident. act. impact neg.'!$Q$4=2,_xlfn.XLOOKUP($D31,#REF!,#REF!)), 0 )</f>
        <v>0</v>
      </c>
      <c r="C31" s="36">
        <v>8</v>
      </c>
      <c r="D31" s="37">
        <v>8.3000000000000007</v>
      </c>
      <c r="E31" s="14" t="s">
        <v>57</v>
      </c>
      <c r="F31" s="103"/>
      <c r="O31">
        <f>IF(CC[[#This Row],[Aplicabilidad]] &lt;&gt; "",1,0)</f>
        <v>0</v>
      </c>
    </row>
    <row r="32" spans="2:15" ht="30" hidden="1" customHeight="1">
      <c r="B32" cm="1">
        <f t="array" ref="B32">IF($O$3 &gt; 0, _xlfn.IFS('Ident. act. impact neg.'!$Q$4=1,_xlfn.XLOOKUP($D32,#REF!,#REF!),'Ident. act. impact neg.'!$Q$4=2,_xlfn.XLOOKUP($D32,#REF!,#REF!)), 0 )</f>
        <v>0</v>
      </c>
      <c r="C32" s="85">
        <v>9</v>
      </c>
      <c r="D32" s="88">
        <v>9.1</v>
      </c>
      <c r="E32" s="87" t="s">
        <v>58</v>
      </c>
      <c r="F32" s="104"/>
      <c r="O32">
        <f>IF(CC[[#This Row],[Aplicabilidad]] &lt;&gt; "",1,0)</f>
        <v>0</v>
      </c>
    </row>
    <row r="33" spans="2:15" ht="30" hidden="1" customHeight="1">
      <c r="B33" cm="1">
        <f t="array" ref="B33">IF($O$3 &gt; 0, _xlfn.IFS('Ident. act. impact neg.'!$Q$4=1,_xlfn.XLOOKUP($D33,#REF!,#REF!),'Ident. act. impact neg.'!$Q$4=2,_xlfn.XLOOKUP($D33,#REF!,#REF!)), 0 )</f>
        <v>0</v>
      </c>
      <c r="C33" s="85">
        <v>10</v>
      </c>
      <c r="D33" s="96" t="s">
        <v>103</v>
      </c>
      <c r="E33" s="87" t="s">
        <v>59</v>
      </c>
      <c r="F33" s="104"/>
      <c r="O33">
        <f>IF(CC[[#This Row],[Aplicabilidad]] &lt;&gt; "",1,0)</f>
        <v>0</v>
      </c>
    </row>
    <row r="34" spans="2:15" ht="30" hidden="1" customHeight="1">
      <c r="B34" cm="1">
        <f t="array" ref="B34">IF($O$3 &gt; 0, _xlfn.IFS('Ident. act. impact neg.'!$Q$4=1,_xlfn.XLOOKUP($D34,#REF!,#REF!),'Ident. act. impact neg.'!$Q$4=2,_xlfn.XLOOKUP($D34,#REF!,#REF!)), 0 )</f>
        <v>0</v>
      </c>
      <c r="C34" s="85">
        <v>10</v>
      </c>
      <c r="D34" s="86">
        <v>10.199999999999999</v>
      </c>
      <c r="E34" s="87" t="s">
        <v>60</v>
      </c>
      <c r="F34" s="104"/>
      <c r="O34">
        <f>IF(CC[[#This Row],[Aplicabilidad]] &lt;&gt; "",1,0)</f>
        <v>0</v>
      </c>
    </row>
    <row r="35" spans="2:15" ht="30" hidden="1" customHeight="1">
      <c r="B35" cm="1">
        <f t="array" ref="B35">IF($O$3 &gt; 0, _xlfn.IFS('Ident. act. impact neg.'!$Q$4=1,_xlfn.XLOOKUP($D35,#REF!,#REF!),'Ident. act. impact neg.'!$Q$4=2,_xlfn.XLOOKUP($D35,#REF!,#REF!)), 0 )</f>
        <v>0</v>
      </c>
      <c r="C35" s="85">
        <v>10</v>
      </c>
      <c r="D35" s="88" t="s">
        <v>7</v>
      </c>
      <c r="E35" s="87" t="s">
        <v>61</v>
      </c>
      <c r="F35" s="104"/>
      <c r="O35">
        <f>IF(CC[[#This Row],[Aplicabilidad]] &lt;&gt; "",1,0)</f>
        <v>0</v>
      </c>
    </row>
    <row r="36" spans="2:15" ht="30" hidden="1" customHeight="1">
      <c r="B36" cm="1">
        <f t="array" ref="B36">IF($O$3 &gt; 0, _xlfn.IFS('Ident. act. impact neg.'!$Q$4=1,_xlfn.XLOOKUP($D36,#REF!,#REF!),'Ident. act. impact neg.'!$Q$4=2,_xlfn.XLOOKUP($D36,#REF!,#REF!)), 0 )</f>
        <v>0</v>
      </c>
      <c r="C36" s="85">
        <v>10</v>
      </c>
      <c r="D36" s="86">
        <v>10.4</v>
      </c>
      <c r="E36" s="87" t="s">
        <v>62</v>
      </c>
      <c r="F36" s="104"/>
      <c r="O36">
        <f>IF(CC[[#This Row],[Aplicabilidad]] &lt;&gt; "",1,0)</f>
        <v>0</v>
      </c>
    </row>
    <row r="37" spans="2:15" ht="30" hidden="1" customHeight="1">
      <c r="C37" s="85">
        <v>10</v>
      </c>
      <c r="D37" s="88" t="s">
        <v>9</v>
      </c>
      <c r="E37" s="87" t="s">
        <v>63</v>
      </c>
      <c r="F37" s="104"/>
      <c r="O37">
        <f>IF(CC[[#This Row],[Aplicabilidad]] &lt;&gt; "",1,0)</f>
        <v>0</v>
      </c>
    </row>
    <row r="38" spans="2:15" ht="30" hidden="1" customHeight="1">
      <c r="C38" s="85">
        <v>10</v>
      </c>
      <c r="D38" s="88" t="s">
        <v>15</v>
      </c>
      <c r="E38" s="87" t="s">
        <v>64</v>
      </c>
      <c r="F38" s="104"/>
      <c r="O38">
        <f>IF(CC[[#This Row],[Aplicabilidad]] &lt;&gt; "",1,0)</f>
        <v>0</v>
      </c>
    </row>
    <row r="39" spans="2:15" ht="30" hidden="1" customHeight="1">
      <c r="C39" s="85">
        <v>10</v>
      </c>
      <c r="D39" s="86">
        <v>10.7</v>
      </c>
      <c r="E39" s="87" t="s">
        <v>65</v>
      </c>
      <c r="F39" s="104"/>
      <c r="O39">
        <f>IF(CC[[#This Row],[Aplicabilidad]] &lt;&gt; "",1,0)</f>
        <v>0</v>
      </c>
    </row>
    <row r="40" spans="2:15" ht="30" hidden="1" customHeight="1">
      <c r="B40" cm="1">
        <f t="array" ref="B40">IF($O$3 &gt; 0, _xlfn.IFS('Ident. act. impact neg.'!$Q$4=1,_xlfn.XLOOKUP($D40,#REF!,#REF!),'Ident. act. impact neg.'!$Q$4=2,_xlfn.XLOOKUP($D40,#REF!,#REF!)), 0 )</f>
        <v>0</v>
      </c>
      <c r="C40" s="85">
        <v>10</v>
      </c>
      <c r="D40" s="89">
        <v>10.8</v>
      </c>
      <c r="E40" s="87" t="s">
        <v>66</v>
      </c>
      <c r="F40" s="104"/>
      <c r="O40">
        <f>IF(CC[[#This Row],[Aplicabilidad]] &lt;&gt; "",1,0)</f>
        <v>0</v>
      </c>
    </row>
    <row r="41" spans="2:15" ht="30" customHeight="1">
      <c r="B41" cm="1">
        <f t="array" ref="B41">IF($O$3 &gt; 0, _xlfn.IFS('Ident. act. impact neg.'!$Q$4=1,_xlfn.XLOOKUP($D41,#REF!,#REF!),'Ident. act. impact neg.'!$Q$4=2,_xlfn.XLOOKUP($D41,#REF!,#REF!)), 0 )</f>
        <v>0</v>
      </c>
      <c r="C41" s="36">
        <v>10</v>
      </c>
      <c r="D41" s="37">
        <v>10.9</v>
      </c>
      <c r="E41" s="14" t="s">
        <v>67</v>
      </c>
      <c r="F41" s="103"/>
      <c r="O41">
        <f>IF(CC[[#This Row],[Aplicabilidad]] &lt;&gt; "",1,0)</f>
        <v>0</v>
      </c>
    </row>
  </sheetData>
  <sheetProtection algorithmName="SHA-512" hashValue="OFbFnN4XYT6Wj+a787AuD2EtwxkayfZJWdjRV5AY5wLnX8W/HUE8wbN00RoHD6XR1kFU7tZ+laACNC4gRzP6XQ==" saltValue="7GW6+J7T/6NzNCJxMAInbA==" spinCount="100000" sheet="1" objects="1" scenarios="1"/>
  <mergeCells count="1">
    <mergeCell ref="C3:F3"/>
  </mergeCells>
  <conditionalFormatting sqref="C8:F41">
    <cfRule type="expression" dxfId="5" priority="1">
      <formula>$O8 = 1</formula>
    </cfRule>
  </conditionalFormatting>
  <dataValidations count="1">
    <dataValidation type="list" allowBlank="1" showInputMessage="1" showErrorMessage="1" sqref="F8:F41" xr:uid="{94C341A0-9F54-416A-931D-5E7593964D78}">
      <formula1>$Q$4</formula1>
    </dataValidation>
  </dataValidations>
  <pageMargins left="0.7" right="0.7" top="0.75" bottom="0.75" header="0.3" footer="0.3"/>
  <pageSetup orientation="portrait" r:id="rId1"/>
  <drawing r:id="rId2"/>
  <tableParts count="1">
    <tablePart r:id="rId3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E646BB-48EC-4EF7-9A3C-B48C38B3A2FF}">
  <sheetPr codeName="Sheet10">
    <tabColor rgb="FF78BE20"/>
  </sheetPr>
  <dimension ref="A2:AA24"/>
  <sheetViews>
    <sheetView showGridLines="0" zoomScale="90" zoomScaleNormal="90" workbookViewId="0">
      <selection activeCell="E8" sqref="E8"/>
    </sheetView>
  </sheetViews>
  <sheetFormatPr baseColWidth="10" defaultColWidth="0" defaultRowHeight="14.4"/>
  <cols>
    <col min="1" max="1" width="8.88671875" customWidth="1"/>
    <col min="2" max="2" width="5.88671875" hidden="1" customWidth="1"/>
    <col min="3" max="3" width="13.88671875" customWidth="1"/>
    <col min="4" max="4" width="9.77734375" customWidth="1"/>
    <col min="5" max="5" width="60.5546875" customWidth="1"/>
    <col min="6" max="6" width="29.44140625" customWidth="1"/>
    <col min="7" max="14" width="8.88671875" customWidth="1"/>
    <col min="15" max="15" width="14.77734375" customWidth="1"/>
    <col min="16" max="17" width="8.88671875" customWidth="1"/>
    <col min="18" max="16384" width="8.88671875" hidden="1"/>
  </cols>
  <sheetData>
    <row r="2" spans="2:27">
      <c r="O2" s="16"/>
    </row>
    <row r="3" spans="2:27" ht="42" customHeight="1">
      <c r="C3" s="116"/>
      <c r="D3" s="116"/>
      <c r="E3" s="116"/>
      <c r="F3" s="116"/>
      <c r="O3" s="17"/>
    </row>
    <row r="4" spans="2:27">
      <c r="AA4" t="s">
        <v>193</v>
      </c>
    </row>
    <row r="5" spans="2:27">
      <c r="Z5" t="s">
        <v>193</v>
      </c>
      <c r="AA5" t="s">
        <v>16</v>
      </c>
    </row>
    <row r="7" spans="2:27" ht="26.4" customHeight="1">
      <c r="B7" t="s">
        <v>20</v>
      </c>
      <c r="C7" s="78" t="s">
        <v>12</v>
      </c>
      <c r="D7" s="78" t="s">
        <v>99</v>
      </c>
      <c r="E7" s="78" t="s">
        <v>192</v>
      </c>
      <c r="F7" s="79" t="s">
        <v>92</v>
      </c>
      <c r="G7" s="79" t="s">
        <v>94</v>
      </c>
      <c r="H7" s="79" t="s">
        <v>95</v>
      </c>
      <c r="I7" s="79" t="s">
        <v>96</v>
      </c>
      <c r="J7" s="79" t="s">
        <v>97</v>
      </c>
      <c r="K7" s="79" t="s">
        <v>98</v>
      </c>
    </row>
    <row r="8" spans="2:27" ht="40.049999999999997" customHeight="1">
      <c r="B8">
        <v>0</v>
      </c>
      <c r="C8" s="45">
        <v>4</v>
      </c>
      <c r="D8" s="15" t="s">
        <v>100</v>
      </c>
      <c r="E8" s="14" t="s">
        <v>44</v>
      </c>
      <c r="F8" s="105"/>
      <c r="G8" s="106"/>
      <c r="H8" s="106"/>
      <c r="I8" s="106"/>
      <c r="J8" s="106"/>
      <c r="K8" s="106"/>
    </row>
    <row r="9" spans="2:27" ht="40.049999999999997" customHeight="1">
      <c r="B9">
        <v>0</v>
      </c>
      <c r="C9" s="45">
        <v>5</v>
      </c>
      <c r="D9" s="15">
        <v>5.3</v>
      </c>
      <c r="E9" s="14" t="s">
        <v>47</v>
      </c>
      <c r="F9" s="105"/>
      <c r="G9" s="106"/>
      <c r="H9" s="106"/>
      <c r="I9" s="106"/>
      <c r="J9" s="106"/>
      <c r="K9" s="106"/>
    </row>
    <row r="10" spans="2:27" ht="40.049999999999997" customHeight="1">
      <c r="B10">
        <v>0</v>
      </c>
      <c r="C10" s="45">
        <v>6</v>
      </c>
      <c r="D10" s="15">
        <v>6.1</v>
      </c>
      <c r="E10" s="14" t="s">
        <v>49</v>
      </c>
      <c r="F10" s="105"/>
      <c r="G10" s="106"/>
      <c r="H10" s="106"/>
      <c r="I10" s="106"/>
      <c r="J10" s="106"/>
      <c r="K10" s="106"/>
    </row>
    <row r="11" spans="2:27" ht="40.049999999999997" customHeight="1">
      <c r="B11">
        <v>0</v>
      </c>
      <c r="C11" s="45">
        <v>6</v>
      </c>
      <c r="D11" s="15">
        <v>6.4</v>
      </c>
      <c r="E11" s="14" t="s">
        <v>51</v>
      </c>
      <c r="F11" s="105"/>
      <c r="G11" s="106"/>
      <c r="H11" s="106"/>
      <c r="I11" s="106"/>
      <c r="J11" s="106"/>
      <c r="K11" s="106"/>
    </row>
    <row r="12" spans="2:27" ht="40.049999999999997" customHeight="1">
      <c r="B12">
        <v>0</v>
      </c>
      <c r="C12" s="45">
        <v>6</v>
      </c>
      <c r="D12" s="15">
        <v>6.5</v>
      </c>
      <c r="E12" s="14" t="s">
        <v>52</v>
      </c>
      <c r="F12" s="105"/>
      <c r="G12" s="106"/>
      <c r="H12" s="106"/>
      <c r="I12" s="106"/>
      <c r="J12" s="106"/>
      <c r="K12" s="106"/>
    </row>
    <row r="13" spans="2:27" ht="40.049999999999997" customHeight="1">
      <c r="B13">
        <v>0</v>
      </c>
      <c r="C13" s="45">
        <v>6</v>
      </c>
      <c r="D13" s="46">
        <v>6.6</v>
      </c>
      <c r="E13" s="14" t="s">
        <v>53</v>
      </c>
      <c r="F13" s="105"/>
      <c r="G13" s="106"/>
      <c r="H13" s="106"/>
      <c r="I13" s="106"/>
      <c r="J13" s="106"/>
      <c r="K13" s="106"/>
    </row>
    <row r="14" spans="2:27" ht="40.049999999999997" customHeight="1">
      <c r="B14">
        <v>0</v>
      </c>
      <c r="C14" s="45">
        <v>6</v>
      </c>
      <c r="D14" s="15" t="s">
        <v>101</v>
      </c>
      <c r="E14" s="14" t="s">
        <v>54</v>
      </c>
      <c r="F14" s="105"/>
      <c r="G14" s="106"/>
      <c r="H14" s="106"/>
      <c r="I14" s="106"/>
      <c r="J14" s="106"/>
      <c r="K14" s="106"/>
    </row>
    <row r="15" spans="2:27" ht="40.049999999999997" customHeight="1">
      <c r="B15">
        <v>0</v>
      </c>
      <c r="C15" s="45">
        <v>6</v>
      </c>
      <c r="D15" s="15" t="s">
        <v>102</v>
      </c>
      <c r="E15" s="14" t="s">
        <v>55</v>
      </c>
      <c r="F15" s="105"/>
      <c r="G15" s="106"/>
      <c r="H15" s="106"/>
      <c r="I15" s="106"/>
      <c r="J15" s="106"/>
      <c r="K15" s="106"/>
    </row>
    <row r="16" spans="2:27" ht="40.049999999999997" customHeight="1">
      <c r="B16">
        <v>0</v>
      </c>
      <c r="C16" s="45">
        <v>9</v>
      </c>
      <c r="D16" s="15">
        <v>9.1</v>
      </c>
      <c r="E16" s="14" t="s">
        <v>58</v>
      </c>
      <c r="F16" s="105"/>
      <c r="G16" s="106"/>
      <c r="H16" s="106"/>
      <c r="I16" s="106"/>
      <c r="J16" s="106"/>
      <c r="K16" s="106"/>
    </row>
    <row r="17" spans="2:11" ht="40.049999999999997" customHeight="1">
      <c r="B17">
        <v>0</v>
      </c>
      <c r="C17" s="45">
        <v>10</v>
      </c>
      <c r="D17" s="15" t="s">
        <v>103</v>
      </c>
      <c r="E17" s="14" t="s">
        <v>59</v>
      </c>
      <c r="F17" s="105"/>
      <c r="G17" s="106"/>
      <c r="H17" s="106"/>
      <c r="I17" s="106"/>
      <c r="J17" s="106"/>
      <c r="K17" s="106"/>
    </row>
    <row r="18" spans="2:11" ht="40.049999999999997" customHeight="1">
      <c r="B18">
        <v>0</v>
      </c>
      <c r="C18" s="45">
        <v>10</v>
      </c>
      <c r="D18" s="15" t="s">
        <v>104</v>
      </c>
      <c r="E18" s="14" t="s">
        <v>60</v>
      </c>
      <c r="F18" s="105"/>
      <c r="G18" s="106"/>
      <c r="H18" s="106"/>
      <c r="I18" s="106"/>
      <c r="J18" s="106"/>
      <c r="K18" s="106"/>
    </row>
    <row r="19" spans="2:11" ht="40.049999999999997" customHeight="1">
      <c r="B19">
        <v>0</v>
      </c>
      <c r="C19" s="45">
        <v>10</v>
      </c>
      <c r="D19" s="15">
        <v>10.3</v>
      </c>
      <c r="E19" s="14" t="s">
        <v>61</v>
      </c>
      <c r="F19" s="105"/>
      <c r="G19" s="106"/>
      <c r="H19" s="106"/>
      <c r="I19" s="106"/>
      <c r="J19" s="106"/>
      <c r="K19" s="106"/>
    </row>
    <row r="20" spans="2:11" ht="40.049999999999997" customHeight="1">
      <c r="B20">
        <v>0</v>
      </c>
      <c r="C20" s="45">
        <v>10</v>
      </c>
      <c r="D20" s="15" t="s">
        <v>8</v>
      </c>
      <c r="E20" s="14" t="s">
        <v>62</v>
      </c>
      <c r="F20" s="105"/>
      <c r="G20" s="106"/>
      <c r="H20" s="106"/>
      <c r="I20" s="106"/>
      <c r="J20" s="106"/>
      <c r="K20" s="106"/>
    </row>
    <row r="21" spans="2:11" ht="40.049999999999997" customHeight="1">
      <c r="B21">
        <v>0</v>
      </c>
      <c r="C21" s="45">
        <v>10</v>
      </c>
      <c r="D21" s="15">
        <v>10.5</v>
      </c>
      <c r="E21" s="14" t="s">
        <v>63</v>
      </c>
      <c r="F21" s="105"/>
      <c r="G21" s="106"/>
      <c r="H21" s="106"/>
      <c r="I21" s="106"/>
      <c r="J21" s="106"/>
      <c r="K21" s="106"/>
    </row>
    <row r="22" spans="2:11" ht="40.049999999999997" customHeight="1">
      <c r="B22">
        <v>0</v>
      </c>
      <c r="C22" s="45">
        <v>10</v>
      </c>
      <c r="D22" s="15">
        <v>10.6</v>
      </c>
      <c r="E22" s="14" t="s">
        <v>64</v>
      </c>
      <c r="F22" s="105"/>
      <c r="G22" s="106"/>
      <c r="H22" s="106"/>
      <c r="I22" s="106"/>
      <c r="J22" s="106"/>
      <c r="K22" s="106"/>
    </row>
    <row r="23" spans="2:11" ht="40.049999999999997" customHeight="1">
      <c r="B23">
        <v>0</v>
      </c>
      <c r="C23" s="45">
        <v>10</v>
      </c>
      <c r="D23" s="15" t="s">
        <v>10</v>
      </c>
      <c r="E23" s="14" t="s">
        <v>65</v>
      </c>
      <c r="F23" s="105"/>
      <c r="G23" s="106"/>
      <c r="H23" s="106"/>
      <c r="I23" s="106"/>
      <c r="J23" s="106"/>
      <c r="K23" s="106"/>
    </row>
    <row r="24" spans="2:11" ht="40.049999999999997" customHeight="1">
      <c r="B24">
        <v>0</v>
      </c>
      <c r="C24" s="45">
        <v>10</v>
      </c>
      <c r="D24" s="15" t="s">
        <v>11</v>
      </c>
      <c r="E24" s="14" t="s">
        <v>66</v>
      </c>
      <c r="F24" s="107"/>
      <c r="G24" s="108"/>
      <c r="H24" s="108"/>
      <c r="I24" s="108"/>
      <c r="J24" s="108"/>
      <c r="K24" s="108"/>
    </row>
  </sheetData>
  <sheetProtection algorithmName="SHA-512" hashValue="Y97TPhtDw+/F/g/eTRn5pgcdqYnxppGUvULjwtwRKs4vdpRAAnyFOJK90ro/P/tSmkmFzSSE4ChPqkbvOncLrA==" saltValue="u9n1yoCqK2QsHY7VRkoKiA==" spinCount="100000" sheet="1" objects="1" scenarios="1"/>
  <mergeCells count="1">
    <mergeCell ref="C3:F3"/>
  </mergeCells>
  <conditionalFormatting sqref="G8:K24">
    <cfRule type="expression" dxfId="4" priority="2">
      <formula xml:space="preserve"> G8 &lt;&gt; ""</formula>
    </cfRule>
  </conditionalFormatting>
  <conditionalFormatting sqref="F8:F24">
    <cfRule type="expression" dxfId="3" priority="1">
      <formula xml:space="preserve"> F8 &lt;&gt; ""</formula>
    </cfRule>
  </conditionalFormatting>
  <dataValidations count="2">
    <dataValidation type="list" allowBlank="1" showInputMessage="1" showErrorMessage="1" sqref="G8:K23" xr:uid="{5A99F1D1-C890-4F9F-8AF1-CD842D0E5769}">
      <formula1>$AA$4</formula1>
    </dataValidation>
    <dataValidation type="list" allowBlank="1" showInputMessage="1" showErrorMessage="1" sqref="F8:F24" xr:uid="{42821289-5834-46DA-A0C7-8ABD8A66FEEA}">
      <formula1>$AA$5</formula1>
    </dataValidation>
  </dataValidations>
  <pageMargins left="0.7" right="0.7" top="0.75" bottom="0.75" header="0.3" footer="0.3"/>
  <pageSetup orientation="portrait" r:id="rId1"/>
  <drawing r:id="rId2"/>
  <tableParts count="1">
    <tablePart r:id="rId3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1E6970-AFB7-4D5D-A9F9-A5322D782F85}">
  <sheetPr codeName="Sheet9">
    <tabColor rgb="FF78BE20"/>
  </sheetPr>
  <dimension ref="A1:AM300"/>
  <sheetViews>
    <sheetView showGridLines="0" zoomScale="90" zoomScaleNormal="90" workbookViewId="0">
      <pane ySplit="8" topLeftCell="A9" activePane="bottomLeft" state="frozen"/>
      <selection pane="bottomLeft" activeCell="D11" sqref="D11"/>
    </sheetView>
  </sheetViews>
  <sheetFormatPr baseColWidth="10" defaultColWidth="0" defaultRowHeight="33.6"/>
  <cols>
    <col min="1" max="1" width="8.88671875" customWidth="1"/>
    <col min="2" max="2" width="15.5546875" bestFit="1" customWidth="1"/>
    <col min="3" max="3" width="9.44140625" bestFit="1" customWidth="1"/>
    <col min="4" max="4" width="60.44140625" customWidth="1"/>
    <col min="5" max="5" width="44.21875" style="73" customWidth="1"/>
    <col min="6" max="9" width="8.88671875" customWidth="1"/>
    <col min="10" max="10" width="8.6640625" customWidth="1"/>
    <col min="11" max="14" width="8.6640625" style="42" customWidth="1"/>
    <col min="15" max="16" width="8.6640625" style="42" hidden="1" customWidth="1"/>
    <col min="17" max="33" width="8.88671875" hidden="1" customWidth="1"/>
    <col min="34" max="34" width="5.77734375" hidden="1" customWidth="1"/>
    <col min="35" max="35" width="4.6640625" hidden="1" customWidth="1"/>
    <col min="36" max="36" width="4.21875" hidden="1" customWidth="1"/>
    <col min="37" max="16384" width="8.88671875" hidden="1"/>
  </cols>
  <sheetData>
    <row r="1" spans="2:39" ht="14.4">
      <c r="E1"/>
      <c r="AG1" t="s">
        <v>21</v>
      </c>
    </row>
    <row r="2" spans="2:39" ht="15" thickBot="1">
      <c r="E2"/>
      <c r="AF2" t="s">
        <v>193</v>
      </c>
      <c r="AG2">
        <f>IF(AND(COUNTA(Action[Año I]) &gt; 0, COUNTIF(Action[Año I],"No Activities") = 0), 1, 0)</f>
        <v>0</v>
      </c>
      <c r="AH2" t="s">
        <v>22</v>
      </c>
    </row>
    <row r="3" spans="2:39" ht="15" thickTop="1">
      <c r="B3" s="30" t="s">
        <v>17</v>
      </c>
      <c r="C3" s="31">
        <f>IFERROR(COUNTA($C$9:$C$30),0)</f>
        <v>22</v>
      </c>
      <c r="E3"/>
      <c r="AF3" t="s">
        <v>16</v>
      </c>
      <c r="AG3">
        <f>IF(AND(COUNTA(Action[Año II]) &gt; 0, COUNTIF(Action[Año II],"No Activities") = 0), 2, 0)</f>
        <v>0</v>
      </c>
      <c r="AH3" t="s">
        <v>23</v>
      </c>
    </row>
    <row r="4" spans="2:39" ht="14.4">
      <c r="B4" s="32" t="s">
        <v>18</v>
      </c>
      <c r="C4" s="33">
        <f>IFERROR(COUNTIF($Q$9:$Q$30,1),0)</f>
        <v>0</v>
      </c>
      <c r="E4"/>
      <c r="Q4">
        <f>COUNTA(Action[[Año I]:[Año III]])</f>
        <v>0</v>
      </c>
      <c r="AD4" t="s">
        <v>16</v>
      </c>
      <c r="AG4">
        <f>IF(AND(COUNTA(Action[Año III]) &gt; 0, COUNTIF(Action[Año III],"No Activities") = 0), 3, 0)</f>
        <v>0</v>
      </c>
      <c r="AH4" t="s">
        <v>24</v>
      </c>
      <c r="AM4" t="s">
        <v>90</v>
      </c>
    </row>
    <row r="5" spans="2:39" ht="15" thickBot="1">
      <c r="B5" s="34" t="s">
        <v>19</v>
      </c>
      <c r="C5" s="35">
        <f>IFERROR(C4/C3,0)</f>
        <v>0</v>
      </c>
      <c r="E5"/>
      <c r="AG5">
        <f>IF(AND(COUNTA(Action[Año IV]) &gt; 0, COUNTIF(Action[Año IV],"No Activities") = 0), 4, 0)</f>
        <v>0</v>
      </c>
      <c r="AH5" t="s">
        <v>25</v>
      </c>
    </row>
    <row r="6" spans="2:39" ht="15" thickTop="1">
      <c r="B6" s="40" t="s">
        <v>91</v>
      </c>
      <c r="C6" s="41">
        <f>COUNTIF($R$9:$R$30,1) / $C$3</f>
        <v>0</v>
      </c>
      <c r="E6"/>
      <c r="AG6">
        <f>IF(AND(COUNTA(Action[Año V]) &gt; 0, COUNTIF(Action[Año V],"No Activities") = 0), 5, 0)</f>
        <v>0</v>
      </c>
      <c r="AH6" t="s">
        <v>26</v>
      </c>
    </row>
    <row r="7" spans="2:39" ht="15" thickBot="1">
      <c r="E7"/>
      <c r="AG7">
        <f>MIN(AG2:AG6)</f>
        <v>0</v>
      </c>
    </row>
    <row r="8" spans="2:39" ht="34.200000000000003" customHeight="1" thickTop="1">
      <c r="B8" s="23" t="s">
        <v>12</v>
      </c>
      <c r="C8" s="24" t="s">
        <v>13</v>
      </c>
      <c r="D8" s="24" t="s">
        <v>187</v>
      </c>
      <c r="E8" s="24" t="s">
        <v>92</v>
      </c>
      <c r="F8" s="80" t="s">
        <v>94</v>
      </c>
      <c r="G8" s="80" t="s">
        <v>95</v>
      </c>
      <c r="H8" s="80" t="s">
        <v>96</v>
      </c>
      <c r="I8" s="80" t="s">
        <v>97</v>
      </c>
      <c r="J8" s="81" t="s">
        <v>98</v>
      </c>
      <c r="K8" s="43"/>
      <c r="L8" s="43"/>
      <c r="M8" s="43"/>
      <c r="N8" s="43"/>
      <c r="O8" s="43"/>
      <c r="P8" s="43"/>
    </row>
    <row r="9" spans="2:39" ht="30" customHeight="1">
      <c r="B9" s="25">
        <v>1</v>
      </c>
      <c r="C9" s="18">
        <v>1.5</v>
      </c>
      <c r="D9" s="19" t="s">
        <v>68</v>
      </c>
      <c r="E9" s="72"/>
      <c r="F9" s="109"/>
      <c r="G9" s="110"/>
      <c r="H9" s="109"/>
      <c r="I9" s="109"/>
      <c r="J9" s="111"/>
      <c r="K9" s="44"/>
      <c r="L9" s="71"/>
      <c r="M9" s="44"/>
      <c r="N9" s="44"/>
      <c r="O9" s="44"/>
      <c r="P9" s="44"/>
      <c r="Q9">
        <f t="shared" ref="Q9:Q30" si="0">COUNTA(F9:J9)</f>
        <v>0</v>
      </c>
      <c r="R9">
        <f>COUNTA(F9:H9)</f>
        <v>0</v>
      </c>
    </row>
    <row r="10" spans="2:39" ht="30" customHeight="1">
      <c r="B10" s="25">
        <v>3</v>
      </c>
      <c r="C10" s="18">
        <v>3.3</v>
      </c>
      <c r="D10" s="19" t="s">
        <v>69</v>
      </c>
      <c r="E10" s="72"/>
      <c r="F10" s="109"/>
      <c r="G10" s="110"/>
      <c r="H10" s="109"/>
      <c r="I10" s="109"/>
      <c r="J10" s="111"/>
      <c r="K10" s="44"/>
      <c r="L10" s="44"/>
      <c r="M10" s="44"/>
      <c r="N10" s="44"/>
      <c r="O10" s="44"/>
      <c r="P10" s="44"/>
      <c r="Q10">
        <f t="shared" si="0"/>
        <v>0</v>
      </c>
      <c r="R10">
        <f t="shared" ref="R10:R27" si="1">COUNTA(F10:H10)</f>
        <v>0</v>
      </c>
    </row>
    <row r="11" spans="2:39" ht="30" customHeight="1">
      <c r="B11" s="25">
        <v>3</v>
      </c>
      <c r="C11" s="18">
        <v>3.4</v>
      </c>
      <c r="D11" s="19" t="s">
        <v>70</v>
      </c>
      <c r="E11" s="72"/>
      <c r="F11" s="109"/>
      <c r="G11" s="110"/>
      <c r="H11" s="109"/>
      <c r="I11" s="109"/>
      <c r="J11" s="111"/>
      <c r="K11" s="44"/>
      <c r="L11" s="44"/>
      <c r="M11" s="44"/>
      <c r="N11" s="44"/>
      <c r="O11" s="44"/>
      <c r="P11" s="44"/>
      <c r="Q11">
        <f t="shared" si="0"/>
        <v>0</v>
      </c>
      <c r="R11">
        <f t="shared" si="1"/>
        <v>0</v>
      </c>
    </row>
    <row r="12" spans="2:39" ht="30" customHeight="1">
      <c r="B12" s="25">
        <v>4</v>
      </c>
      <c r="C12" s="18">
        <v>4.0999999999999996</v>
      </c>
      <c r="D12" s="19" t="s">
        <v>71</v>
      </c>
      <c r="E12" s="72"/>
      <c r="F12" s="109"/>
      <c r="G12" s="110"/>
      <c r="H12" s="109"/>
      <c r="I12" s="109"/>
      <c r="J12" s="111"/>
      <c r="K12" s="44"/>
      <c r="L12" s="44"/>
      <c r="M12" s="44"/>
      <c r="N12" s="44"/>
      <c r="O12" s="44"/>
      <c r="P12" s="44"/>
      <c r="Q12">
        <f t="shared" si="0"/>
        <v>0</v>
      </c>
      <c r="R12">
        <f t="shared" si="1"/>
        <v>0</v>
      </c>
    </row>
    <row r="13" spans="2:39" ht="30" customHeight="1">
      <c r="B13" s="25">
        <v>4</v>
      </c>
      <c r="C13" s="18">
        <v>4.4000000000000004</v>
      </c>
      <c r="D13" s="19" t="s">
        <v>72</v>
      </c>
      <c r="E13" s="72"/>
      <c r="F13" s="109"/>
      <c r="G13" s="110"/>
      <c r="H13" s="109"/>
      <c r="I13" s="109"/>
      <c r="J13" s="111"/>
      <c r="K13" s="44"/>
      <c r="L13" s="44"/>
      <c r="M13" s="44"/>
      <c r="N13" s="44"/>
      <c r="O13" s="44"/>
      <c r="P13" s="44"/>
      <c r="Q13">
        <f t="shared" si="0"/>
        <v>0</v>
      </c>
      <c r="R13">
        <f t="shared" si="1"/>
        <v>0</v>
      </c>
    </row>
    <row r="14" spans="2:39" ht="30" customHeight="1">
      <c r="B14" s="25">
        <v>5</v>
      </c>
      <c r="C14" s="18">
        <v>5.0999999999999996</v>
      </c>
      <c r="D14" s="19" t="s">
        <v>73</v>
      </c>
      <c r="E14" s="72"/>
      <c r="F14" s="109"/>
      <c r="G14" s="110"/>
      <c r="H14" s="109"/>
      <c r="I14" s="109"/>
      <c r="J14" s="111"/>
      <c r="K14" s="44"/>
      <c r="L14" s="44"/>
      <c r="M14" s="44"/>
      <c r="N14" s="44"/>
      <c r="O14" s="44"/>
      <c r="P14" s="44"/>
      <c r="Q14">
        <f t="shared" si="0"/>
        <v>0</v>
      </c>
      <c r="R14">
        <f t="shared" si="1"/>
        <v>0</v>
      </c>
    </row>
    <row r="15" spans="2:39" ht="30" customHeight="1">
      <c r="B15" s="25">
        <v>5</v>
      </c>
      <c r="C15" s="18">
        <v>5.2</v>
      </c>
      <c r="D15" s="19" t="s">
        <v>74</v>
      </c>
      <c r="E15" s="72"/>
      <c r="F15" s="109"/>
      <c r="G15" s="110"/>
      <c r="H15" s="109"/>
      <c r="I15" s="109"/>
      <c r="J15" s="111"/>
      <c r="K15" s="44"/>
      <c r="L15" s="44"/>
      <c r="M15" s="44"/>
      <c r="N15" s="44"/>
      <c r="O15" s="44"/>
      <c r="P15" s="44"/>
      <c r="Q15">
        <f t="shared" si="0"/>
        <v>0</v>
      </c>
      <c r="R15">
        <f t="shared" si="1"/>
        <v>0</v>
      </c>
    </row>
    <row r="16" spans="2:39" ht="30" customHeight="1">
      <c r="B16" s="25">
        <v>5</v>
      </c>
      <c r="C16" s="38">
        <v>5.4</v>
      </c>
      <c r="D16" s="39" t="s">
        <v>75</v>
      </c>
      <c r="E16" s="72"/>
      <c r="F16" s="109"/>
      <c r="G16" s="110"/>
      <c r="H16" s="109"/>
      <c r="I16" s="109"/>
      <c r="J16" s="111"/>
      <c r="K16" s="44"/>
      <c r="L16" s="44"/>
      <c r="M16" s="44"/>
      <c r="N16" s="44"/>
      <c r="O16" s="44"/>
      <c r="P16" s="44"/>
      <c r="Q16">
        <f t="shared" si="0"/>
        <v>0</v>
      </c>
      <c r="R16">
        <f t="shared" si="1"/>
        <v>0</v>
      </c>
    </row>
    <row r="17" spans="2:18" ht="30" customHeight="1">
      <c r="B17" s="25">
        <v>5</v>
      </c>
      <c r="C17" s="18">
        <v>5.5</v>
      </c>
      <c r="D17" s="19" t="s">
        <v>76</v>
      </c>
      <c r="E17" s="72"/>
      <c r="F17" s="109"/>
      <c r="G17" s="110"/>
      <c r="H17" s="109"/>
      <c r="I17" s="109"/>
      <c r="J17" s="111"/>
      <c r="K17" s="44"/>
      <c r="L17" s="44"/>
      <c r="M17" s="44"/>
      <c r="N17" s="44"/>
      <c r="O17" s="44"/>
      <c r="P17" s="44"/>
      <c r="Q17">
        <f t="shared" si="0"/>
        <v>0</v>
      </c>
      <c r="R17">
        <f t="shared" si="1"/>
        <v>0</v>
      </c>
    </row>
    <row r="18" spans="2:18" ht="30" customHeight="1">
      <c r="B18" s="25">
        <v>6</v>
      </c>
      <c r="C18" s="18">
        <v>6.3</v>
      </c>
      <c r="D18" s="19" t="s">
        <v>77</v>
      </c>
      <c r="E18" s="72"/>
      <c r="F18" s="109"/>
      <c r="G18" s="110"/>
      <c r="H18" s="109"/>
      <c r="I18" s="109"/>
      <c r="J18" s="111"/>
      <c r="K18" s="44"/>
      <c r="L18" s="44"/>
      <c r="M18" s="44"/>
      <c r="N18" s="44"/>
      <c r="O18" s="44"/>
      <c r="P18" s="44"/>
      <c r="Q18">
        <f t="shared" si="0"/>
        <v>0</v>
      </c>
      <c r="R18">
        <f t="shared" si="1"/>
        <v>0</v>
      </c>
    </row>
    <row r="19" spans="2:18" ht="30" customHeight="1">
      <c r="B19" s="25">
        <v>6</v>
      </c>
      <c r="C19" s="18">
        <v>6.7</v>
      </c>
      <c r="D19" s="19" t="s">
        <v>78</v>
      </c>
      <c r="E19" s="72"/>
      <c r="F19" s="109"/>
      <c r="G19" s="110"/>
      <c r="H19" s="109"/>
      <c r="I19" s="109"/>
      <c r="J19" s="111"/>
      <c r="K19" s="44"/>
      <c r="L19" s="44"/>
      <c r="M19" s="44"/>
      <c r="N19" s="44"/>
      <c r="O19" s="44"/>
      <c r="P19" s="44"/>
      <c r="Q19">
        <f t="shared" si="0"/>
        <v>0</v>
      </c>
      <c r="R19">
        <f t="shared" si="1"/>
        <v>0</v>
      </c>
    </row>
    <row r="20" spans="2:18" ht="30" customHeight="1">
      <c r="B20" s="25">
        <v>7</v>
      </c>
      <c r="C20" s="18">
        <v>7.1</v>
      </c>
      <c r="D20" s="19" t="s">
        <v>79</v>
      </c>
      <c r="E20" s="72"/>
      <c r="F20" s="109"/>
      <c r="G20" s="110"/>
      <c r="H20" s="109"/>
      <c r="I20" s="109"/>
      <c r="J20" s="111"/>
      <c r="K20" s="44"/>
      <c r="L20" s="44"/>
      <c r="M20" s="44"/>
      <c r="N20" s="44"/>
      <c r="O20" s="44"/>
      <c r="P20" s="44"/>
      <c r="Q20">
        <f t="shared" si="0"/>
        <v>0</v>
      </c>
      <c r="R20">
        <f t="shared" si="1"/>
        <v>0</v>
      </c>
    </row>
    <row r="21" spans="2:18" ht="30" customHeight="1">
      <c r="B21" s="25">
        <v>7</v>
      </c>
      <c r="C21" s="18">
        <v>7.2</v>
      </c>
      <c r="D21" s="19" t="s">
        <v>80</v>
      </c>
      <c r="E21" s="72"/>
      <c r="F21" s="109"/>
      <c r="G21" s="110"/>
      <c r="H21" s="109"/>
      <c r="I21" s="109"/>
      <c r="J21" s="111"/>
      <c r="K21" s="44"/>
      <c r="L21" s="44"/>
      <c r="M21" s="44"/>
      <c r="N21" s="44"/>
      <c r="O21" s="44"/>
      <c r="P21" s="44"/>
      <c r="Q21">
        <f t="shared" si="0"/>
        <v>0</v>
      </c>
      <c r="R21">
        <f t="shared" si="1"/>
        <v>0</v>
      </c>
    </row>
    <row r="22" spans="2:18" ht="30" customHeight="1">
      <c r="B22" s="25">
        <v>7</v>
      </c>
      <c r="C22" s="18">
        <v>7.3</v>
      </c>
      <c r="D22" s="19" t="s">
        <v>81</v>
      </c>
      <c r="E22" s="72"/>
      <c r="F22" s="109"/>
      <c r="G22" s="110"/>
      <c r="H22" s="109"/>
      <c r="I22" s="109"/>
      <c r="J22" s="111"/>
      <c r="K22" s="44"/>
      <c r="L22" s="44"/>
      <c r="M22" s="44"/>
      <c r="N22" s="44"/>
      <c r="O22" s="44"/>
      <c r="P22" s="44"/>
      <c r="Q22">
        <f t="shared" si="0"/>
        <v>0</v>
      </c>
      <c r="R22">
        <f t="shared" si="1"/>
        <v>0</v>
      </c>
    </row>
    <row r="23" spans="2:18" ht="30" customHeight="1">
      <c r="B23" s="25">
        <v>7</v>
      </c>
      <c r="C23" s="18">
        <v>7.4</v>
      </c>
      <c r="D23" s="19" t="s">
        <v>82</v>
      </c>
      <c r="E23" s="72"/>
      <c r="F23" s="109"/>
      <c r="G23" s="110"/>
      <c r="H23" s="109"/>
      <c r="I23" s="109"/>
      <c r="J23" s="111"/>
      <c r="K23" s="44"/>
      <c r="L23" s="44"/>
      <c r="M23" s="44"/>
      <c r="N23" s="44"/>
      <c r="O23" s="44"/>
      <c r="P23" s="44"/>
      <c r="Q23">
        <f t="shared" si="0"/>
        <v>0</v>
      </c>
      <c r="R23">
        <f t="shared" si="1"/>
        <v>0</v>
      </c>
    </row>
    <row r="24" spans="2:18" ht="30" customHeight="1">
      <c r="B24" s="25">
        <v>8</v>
      </c>
      <c r="C24" s="18">
        <v>8.1</v>
      </c>
      <c r="D24" s="22" t="s">
        <v>83</v>
      </c>
      <c r="E24" s="72"/>
      <c r="F24" s="109"/>
      <c r="G24" s="110"/>
      <c r="H24" s="109"/>
      <c r="I24" s="109"/>
      <c r="J24" s="111"/>
      <c r="K24" s="44"/>
      <c r="L24" s="44"/>
      <c r="M24" s="44"/>
      <c r="N24" s="44"/>
      <c r="O24" s="44"/>
      <c r="P24" s="44"/>
      <c r="Q24">
        <f t="shared" si="0"/>
        <v>0</v>
      </c>
      <c r="R24">
        <f t="shared" si="1"/>
        <v>0</v>
      </c>
    </row>
    <row r="25" spans="2:18" ht="30" customHeight="1">
      <c r="B25" s="25">
        <v>8</v>
      </c>
      <c r="C25" s="18">
        <v>8.1999999999999993</v>
      </c>
      <c r="D25" s="22" t="s">
        <v>84</v>
      </c>
      <c r="E25" s="72"/>
      <c r="F25" s="109"/>
      <c r="G25" s="110"/>
      <c r="H25" s="109"/>
      <c r="I25" s="109"/>
      <c r="J25" s="111"/>
      <c r="K25" s="44"/>
      <c r="L25" s="44"/>
      <c r="M25" s="44"/>
      <c r="N25" s="44"/>
      <c r="O25" s="44"/>
      <c r="P25" s="44"/>
      <c r="Q25">
        <f t="shared" si="0"/>
        <v>0</v>
      </c>
      <c r="R25">
        <f t="shared" si="1"/>
        <v>0</v>
      </c>
    </row>
    <row r="26" spans="2:18" ht="30" customHeight="1">
      <c r="B26" s="25">
        <v>8</v>
      </c>
      <c r="C26" s="18">
        <v>8.4</v>
      </c>
      <c r="D26" s="22" t="s">
        <v>85</v>
      </c>
      <c r="E26" s="72"/>
      <c r="F26" s="109"/>
      <c r="G26" s="110"/>
      <c r="H26" s="109"/>
      <c r="I26" s="109"/>
      <c r="J26" s="111"/>
      <c r="K26" s="44"/>
      <c r="L26" s="44"/>
      <c r="M26" s="44"/>
      <c r="N26" s="44"/>
      <c r="O26" s="44"/>
      <c r="P26" s="44"/>
      <c r="Q26">
        <f t="shared" si="0"/>
        <v>0</v>
      </c>
      <c r="R26">
        <f t="shared" si="1"/>
        <v>0</v>
      </c>
    </row>
    <row r="27" spans="2:18" ht="30" customHeight="1">
      <c r="B27" s="25">
        <v>8</v>
      </c>
      <c r="C27" s="18">
        <v>8.5</v>
      </c>
      <c r="D27" s="22" t="s">
        <v>86</v>
      </c>
      <c r="E27" s="72"/>
      <c r="F27" s="109"/>
      <c r="G27" s="110"/>
      <c r="H27" s="109"/>
      <c r="I27" s="109"/>
      <c r="J27" s="111"/>
      <c r="K27" s="44"/>
      <c r="L27" s="44"/>
      <c r="M27" s="44"/>
      <c r="N27" s="44"/>
      <c r="O27" s="44"/>
      <c r="P27" s="44"/>
      <c r="Q27">
        <f t="shared" si="0"/>
        <v>0</v>
      </c>
      <c r="R27">
        <f t="shared" si="1"/>
        <v>0</v>
      </c>
    </row>
    <row r="28" spans="2:18" ht="30" hidden="1" customHeight="1">
      <c r="B28" s="90">
        <v>9</v>
      </c>
      <c r="C28" s="91">
        <v>9.1999999999999993</v>
      </c>
      <c r="D28" s="92" t="s">
        <v>87</v>
      </c>
      <c r="E28" s="72"/>
      <c r="F28" s="20"/>
      <c r="G28" s="21"/>
      <c r="H28" s="20"/>
      <c r="I28" s="20"/>
      <c r="J28" s="26"/>
      <c r="K28" s="44"/>
      <c r="L28" s="44"/>
      <c r="M28" s="44"/>
      <c r="N28" s="44"/>
      <c r="O28" s="44"/>
      <c r="P28" s="44"/>
      <c r="Q28">
        <f t="shared" si="0"/>
        <v>0</v>
      </c>
      <c r="R28">
        <f>Q28</f>
        <v>0</v>
      </c>
    </row>
    <row r="29" spans="2:18" ht="30" hidden="1" customHeight="1">
      <c r="B29" s="90">
        <v>9</v>
      </c>
      <c r="C29" s="91">
        <v>9.3000000000000007</v>
      </c>
      <c r="D29" s="92" t="s">
        <v>88</v>
      </c>
      <c r="E29" s="72"/>
      <c r="F29" s="20"/>
      <c r="G29" s="21"/>
      <c r="H29" s="20"/>
      <c r="I29" s="20"/>
      <c r="J29" s="26"/>
      <c r="K29" s="44"/>
      <c r="L29" s="44"/>
      <c r="M29" s="44"/>
      <c r="N29" s="44"/>
      <c r="O29" s="44"/>
      <c r="P29" s="44"/>
      <c r="Q29">
        <f t="shared" si="0"/>
        <v>0</v>
      </c>
      <c r="R29">
        <f t="shared" ref="R29:R30" si="2">Q29</f>
        <v>0</v>
      </c>
    </row>
    <row r="30" spans="2:18" ht="30" hidden="1" customHeight="1" thickBot="1">
      <c r="B30" s="93">
        <v>9</v>
      </c>
      <c r="C30" s="94">
        <v>9.4</v>
      </c>
      <c r="D30" s="95" t="s">
        <v>89</v>
      </c>
      <c r="E30" s="74"/>
      <c r="F30" s="75"/>
      <c r="G30" s="28"/>
      <c r="H30" s="27"/>
      <c r="I30" s="27"/>
      <c r="J30" s="29"/>
      <c r="K30" s="44"/>
      <c r="L30" s="44"/>
      <c r="M30" s="44"/>
      <c r="N30" s="44"/>
      <c r="O30" s="44"/>
      <c r="P30" s="44"/>
      <c r="Q30">
        <f t="shared" si="0"/>
        <v>0</v>
      </c>
      <c r="R30">
        <f t="shared" si="2"/>
        <v>0</v>
      </c>
    </row>
    <row r="31" spans="2:18" ht="34.200000000000003" hidden="1" thickTop="1"/>
    <row r="32" spans="2:18" hidden="1"/>
    <row r="33" hidden="1"/>
    <row r="34" hidden="1"/>
    <row r="35" hidden="1"/>
    <row r="36" hidden="1"/>
    <row r="37" hidden="1"/>
    <row r="38" hidden="1"/>
    <row r="39" hidden="1"/>
    <row r="40" hidden="1"/>
    <row r="41" hidden="1"/>
    <row r="42" hidden="1"/>
    <row r="43" hidden="1"/>
    <row r="44" hidden="1"/>
    <row r="45" hidden="1"/>
    <row r="46" hidden="1"/>
    <row r="47" hidden="1"/>
    <row r="48" hidden="1"/>
    <row r="49" hidden="1"/>
    <row r="50" hidden="1"/>
    <row r="51" hidden="1"/>
    <row r="52" hidden="1"/>
    <row r="53" hidden="1"/>
    <row r="54" hidden="1"/>
    <row r="55" hidden="1"/>
    <row r="56" hidden="1"/>
    <row r="57" hidden="1"/>
    <row r="58" hidden="1"/>
    <row r="59" hidden="1"/>
    <row r="60" hidden="1"/>
    <row r="61" hidden="1"/>
    <row r="62" hidden="1"/>
    <row r="63" hidden="1"/>
    <row r="64" hidden="1"/>
    <row r="65" hidden="1"/>
    <row r="66" hidden="1"/>
    <row r="67" hidden="1"/>
    <row r="68" hidden="1"/>
    <row r="69" hidden="1"/>
    <row r="70" hidden="1"/>
    <row r="71" hidden="1"/>
    <row r="72" hidden="1"/>
    <row r="73" hidden="1"/>
    <row r="74" hidden="1"/>
    <row r="75" hidden="1"/>
    <row r="76" hidden="1"/>
    <row r="77" hidden="1"/>
    <row r="78" hidden="1"/>
    <row r="79" hidden="1"/>
    <row r="80" hidden="1"/>
    <row r="81" hidden="1"/>
    <row r="82" hidden="1"/>
    <row r="83" hidden="1"/>
    <row r="84" hidden="1"/>
    <row r="85" hidden="1"/>
    <row r="86" hidden="1"/>
    <row r="87" hidden="1"/>
    <row r="88" hidden="1"/>
    <row r="89" hidden="1"/>
    <row r="90" hidden="1"/>
    <row r="91" hidden="1"/>
    <row r="92" hidden="1"/>
    <row r="93" hidden="1"/>
    <row r="94" hidden="1"/>
    <row r="95" hidden="1"/>
    <row r="96" hidden="1"/>
    <row r="97" hidden="1"/>
    <row r="98" hidden="1"/>
    <row r="99" hidden="1"/>
    <row r="100" hidden="1"/>
    <row r="101" hidden="1"/>
    <row r="102" hidden="1"/>
    <row r="103" hidden="1"/>
    <row r="104" hidden="1"/>
    <row r="105" hidden="1"/>
    <row r="106" hidden="1"/>
    <row r="107" hidden="1"/>
    <row r="108" hidden="1"/>
    <row r="109" hidden="1"/>
    <row r="110" hidden="1"/>
    <row r="111" hidden="1"/>
    <row r="112" hidden="1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 hidden="1"/>
    <row r="174" hidden="1"/>
    <row r="175" hidden="1"/>
    <row r="176" hidden="1"/>
    <row r="177" hidden="1"/>
    <row r="178" hidden="1"/>
    <row r="179" hidden="1"/>
    <row r="180" hidden="1"/>
    <row r="181" hidden="1"/>
    <row r="182" hidden="1"/>
    <row r="183" hidden="1"/>
    <row r="184" hidden="1"/>
    <row r="185" hidden="1"/>
    <row r="186" hidden="1"/>
    <row r="187" hidden="1"/>
    <row r="188" hidden="1"/>
    <row r="189" hidden="1"/>
    <row r="190" hidden="1"/>
    <row r="191" hidden="1"/>
    <row r="192" hidden="1"/>
    <row r="193" hidden="1"/>
    <row r="194" hidden="1"/>
    <row r="195" hidden="1"/>
    <row r="196" hidden="1"/>
    <row r="197" hidden="1"/>
    <row r="198" hidden="1"/>
    <row r="199" hidden="1"/>
    <row r="200" hidden="1"/>
    <row r="201" hidden="1"/>
    <row r="202" hidden="1"/>
    <row r="203" hidden="1"/>
    <row r="204" hidden="1"/>
    <row r="205" hidden="1"/>
    <row r="206" hidden="1"/>
    <row r="207" hidden="1"/>
    <row r="208" hidden="1"/>
    <row r="209" hidden="1"/>
    <row r="210" hidden="1"/>
    <row r="211" hidden="1"/>
    <row r="212" hidden="1"/>
    <row r="213" hidden="1"/>
    <row r="214" hidden="1"/>
    <row r="215" hidden="1"/>
    <row r="216" hidden="1"/>
    <row r="217" hidden="1"/>
    <row r="218" hidden="1"/>
    <row r="219" hidden="1"/>
    <row r="220" hidden="1"/>
    <row r="221" hidden="1"/>
    <row r="222" hidden="1"/>
    <row r="223" hidden="1"/>
    <row r="224" hidden="1"/>
    <row r="225" hidden="1"/>
    <row r="226" hidden="1"/>
    <row r="227" hidden="1"/>
    <row r="228" hidden="1"/>
    <row r="229" hidden="1"/>
    <row r="230" hidden="1"/>
    <row r="231" hidden="1"/>
    <row r="232" hidden="1"/>
    <row r="233" hidden="1"/>
    <row r="234" hidden="1"/>
    <row r="235" hidden="1"/>
    <row r="236" hidden="1"/>
    <row r="237" hidden="1"/>
    <row r="238" hidden="1"/>
    <row r="239" hidden="1"/>
    <row r="240" hidden="1"/>
    <row r="241" hidden="1"/>
    <row r="242" hidden="1"/>
    <row r="243" hidden="1"/>
    <row r="244" hidden="1"/>
    <row r="245" hidden="1"/>
    <row r="246" hidden="1"/>
    <row r="247" hidden="1"/>
    <row r="248" hidden="1"/>
    <row r="249" hidden="1"/>
    <row r="250" hidden="1"/>
    <row r="251" hidden="1"/>
    <row r="252" hidden="1"/>
    <row r="253" hidden="1"/>
    <row r="254" hidden="1"/>
    <row r="255" hidden="1"/>
    <row r="256" hidden="1"/>
    <row r="257" hidden="1"/>
    <row r="258" hidden="1"/>
    <row r="259" hidden="1"/>
    <row r="260" hidden="1"/>
    <row r="261" hidden="1"/>
    <row r="262" hidden="1"/>
    <row r="263" hidden="1"/>
    <row r="264" hidden="1"/>
    <row r="265" hidden="1"/>
    <row r="266" hidden="1"/>
    <row r="267" hidden="1"/>
    <row r="268" hidden="1"/>
    <row r="269" hidden="1"/>
    <row r="270" hidden="1"/>
    <row r="271" hidden="1"/>
    <row r="272" hidden="1"/>
    <row r="273" hidden="1"/>
    <row r="274" hidden="1"/>
    <row r="275" hidden="1"/>
    <row r="276" hidden="1"/>
    <row r="277" hidden="1"/>
    <row r="278" hidden="1"/>
    <row r="279" hidden="1"/>
    <row r="280" hidden="1"/>
    <row r="281" hidden="1"/>
    <row r="282" hidden="1"/>
    <row r="283" hidden="1"/>
    <row r="284" hidden="1"/>
    <row r="285" hidden="1"/>
    <row r="286" hidden="1"/>
    <row r="287" hidden="1"/>
    <row r="288" hidden="1"/>
    <row r="289" hidden="1"/>
    <row r="290" hidden="1"/>
    <row r="291" hidden="1"/>
    <row r="292" hidden="1"/>
    <row r="293" hidden="1"/>
    <row r="294" hidden="1"/>
    <row r="295" hidden="1"/>
    <row r="296" hidden="1"/>
    <row r="297" hidden="1"/>
    <row r="298" hidden="1"/>
    <row r="299" hidden="1"/>
    <row r="300" hidden="1"/>
  </sheetData>
  <sheetProtection algorithmName="SHA-512" hashValue="UnYTlCXDWDSIg2/jwwXIjTAGyMvZkiKn5dCbNZx1/Om/4jrnokegyRGktGFV62mZEWEBD7cCde6km3kt7usxPQ==" saltValue="O4QoZyu3CgHPwB0t2V3gxg==" spinCount="100000" sheet="1" objects="1" scenarios="1"/>
  <conditionalFormatting sqref="D9:J30">
    <cfRule type="expression" dxfId="2" priority="6">
      <formula>$Q9 = 1</formula>
    </cfRule>
  </conditionalFormatting>
  <conditionalFormatting sqref="C9:D15">
    <cfRule type="expression" dxfId="1" priority="44">
      <formula>#REF! = 1</formula>
    </cfRule>
  </conditionalFormatting>
  <conditionalFormatting sqref="F28:P30">
    <cfRule type="expression" dxfId="0" priority="2">
      <formula>F28 = "X"</formula>
    </cfRule>
  </conditionalFormatting>
  <dataValidations count="2">
    <dataValidation type="list" allowBlank="1" showInputMessage="1" showErrorMessage="1" sqref="F9:J30 N9:P30" xr:uid="{529D9AF3-295C-426D-BCFA-D81E983E59D2}">
      <formula1>IF($Q9 = 0, $AF$2, "Accion Planificada")</formula1>
    </dataValidation>
    <dataValidation type="list" allowBlank="1" showInputMessage="1" showErrorMessage="1" sqref="E9:E30" xr:uid="{991A40B3-F188-4FA3-AA07-1B77F1F6EEFB}">
      <formula1>$AF$3</formula1>
    </dataValidation>
  </dataValidations>
  <pageMargins left="0.7" right="0.7" top="0.75" bottom="0.75" header="0.3" footer="0.3"/>
  <pageSetup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1" id="{40B551E4-E3F9-4584-9D61-B26F25AE5707}">
            <x14:iconSet iconSet="3Symbols" custom="1">
              <x14:cfvo type="percent">
                <xm:f>0</xm:f>
              </x14:cfvo>
              <x14:cfvo type="num">
                <xm:f>0</xm:f>
              </x14:cfvo>
              <x14:cfvo type="num">
                <xm:f>0.5</xm:f>
              </x14:cfvo>
              <x14:cfIcon iconSet="3Symbols" iconId="0"/>
              <x14:cfIcon iconSet="3Symbols" iconId="0"/>
              <x14:cfIcon iconSet="3Symbols" iconId="2"/>
            </x14:iconSet>
          </x14:cfRule>
          <xm:sqref>C6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E3445E-8FEE-40B2-9BB9-8EF28CF0CD13}">
  <sheetPr codeName="Sheet4">
    <tabColor rgb="FF285C4D"/>
  </sheetPr>
  <dimension ref="A1:W186"/>
  <sheetViews>
    <sheetView showGridLines="0"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E8" sqref="E8"/>
    </sheetView>
  </sheetViews>
  <sheetFormatPr baseColWidth="10" defaultColWidth="0" defaultRowHeight="14.4" customHeight="1" zeroHeight="1"/>
  <cols>
    <col min="1" max="2" width="8.88671875" customWidth="1"/>
    <col min="3" max="3" width="20.77734375" customWidth="1"/>
    <col min="4" max="4" width="4.6640625" customWidth="1"/>
    <col min="5" max="5" width="147.21875" customWidth="1"/>
    <col min="6" max="6" width="11" customWidth="1"/>
    <col min="7" max="8" width="8.109375" customWidth="1"/>
    <col min="9" max="19" width="8.109375" hidden="1" customWidth="1"/>
    <col min="20" max="23" width="0" hidden="1" customWidth="1"/>
    <col min="24" max="16384" width="8.88671875" hidden="1"/>
  </cols>
  <sheetData>
    <row r="1" spans="1:19">
      <c r="A1" s="82"/>
      <c r="B1" s="82"/>
      <c r="C1" s="82"/>
      <c r="D1" s="82"/>
      <c r="E1" s="82"/>
      <c r="F1" s="82"/>
      <c r="G1" s="82"/>
      <c r="H1" s="82"/>
      <c r="I1" s="47"/>
      <c r="J1" s="47"/>
      <c r="K1" s="47"/>
      <c r="L1" s="47"/>
      <c r="M1" s="47"/>
      <c r="N1" s="47"/>
      <c r="O1" s="47"/>
      <c r="P1" s="47"/>
      <c r="Q1" s="47"/>
      <c r="R1" s="47"/>
      <c r="S1" s="47"/>
    </row>
    <row r="2" spans="1:19">
      <c r="A2" s="82"/>
      <c r="B2" s="82"/>
      <c r="C2" s="82"/>
      <c r="D2" s="82"/>
      <c r="E2" s="82"/>
      <c r="F2" s="82"/>
      <c r="G2" s="82"/>
      <c r="H2" s="82"/>
      <c r="I2" s="47"/>
      <c r="J2" s="47"/>
      <c r="K2" s="47"/>
      <c r="L2" s="47"/>
      <c r="M2" s="47"/>
      <c r="N2" s="47"/>
      <c r="O2" s="47"/>
      <c r="P2" s="47"/>
      <c r="Q2" s="47"/>
      <c r="R2" s="47"/>
      <c r="S2" s="47"/>
    </row>
    <row r="3" spans="1:19">
      <c r="A3" s="82"/>
      <c r="B3" s="82"/>
      <c r="C3" s="82"/>
      <c r="D3" s="82"/>
      <c r="E3" s="82"/>
      <c r="F3" s="82"/>
      <c r="G3" s="82"/>
      <c r="H3" s="82"/>
      <c r="I3" s="47"/>
      <c r="J3" s="47"/>
      <c r="K3" s="47"/>
      <c r="L3" s="47"/>
      <c r="M3" s="47"/>
      <c r="N3" s="47"/>
      <c r="O3" s="47"/>
      <c r="P3" s="47"/>
      <c r="Q3" s="47"/>
      <c r="R3" s="47"/>
      <c r="S3" s="47"/>
    </row>
    <row r="4" spans="1:19">
      <c r="A4" s="82"/>
      <c r="B4" s="82"/>
      <c r="C4" s="82"/>
      <c r="D4" s="82"/>
      <c r="E4" s="82"/>
      <c r="F4" s="82"/>
      <c r="G4" s="82"/>
      <c r="H4" s="82"/>
      <c r="I4" s="47"/>
      <c r="J4" s="47"/>
      <c r="K4" s="47"/>
      <c r="L4" s="47"/>
      <c r="M4" s="47"/>
      <c r="N4" s="47"/>
      <c r="O4" s="47"/>
      <c r="P4" s="47"/>
      <c r="Q4" s="47"/>
      <c r="R4" s="47"/>
      <c r="S4" s="47"/>
    </row>
    <row r="5" spans="1:19">
      <c r="A5" s="48"/>
      <c r="C5" s="49"/>
      <c r="M5" s="48"/>
      <c r="N5" s="48"/>
      <c r="O5" s="48"/>
      <c r="P5" s="48"/>
      <c r="Q5" s="48"/>
      <c r="R5" s="48"/>
      <c r="S5" s="48"/>
    </row>
    <row r="6" spans="1:19">
      <c r="A6" s="48"/>
      <c r="C6" s="49"/>
      <c r="M6" s="48"/>
      <c r="N6" s="48"/>
      <c r="O6" s="48"/>
      <c r="P6" s="48"/>
      <c r="Q6" s="48"/>
      <c r="R6" s="48"/>
      <c r="S6" s="48"/>
    </row>
    <row r="7" spans="1:19" ht="22.8" customHeight="1" thickBot="1">
      <c r="A7" s="48"/>
      <c r="C7" s="83" t="s">
        <v>12</v>
      </c>
      <c r="D7" s="83" t="s">
        <v>105</v>
      </c>
      <c r="E7" s="83" t="s">
        <v>99</v>
      </c>
      <c r="F7" s="83" t="s">
        <v>190</v>
      </c>
      <c r="J7" s="50"/>
      <c r="M7" s="48"/>
      <c r="N7" s="48"/>
      <c r="O7" s="48"/>
      <c r="P7" s="48"/>
      <c r="Q7" s="48"/>
      <c r="R7" s="48"/>
      <c r="S7" s="48"/>
    </row>
    <row r="8" spans="1:19" ht="49.95" customHeight="1" thickTop="1">
      <c r="A8" s="48"/>
      <c r="C8" s="120" t="s">
        <v>106</v>
      </c>
      <c r="D8" s="51">
        <v>1</v>
      </c>
      <c r="E8" s="52" t="s">
        <v>201</v>
      </c>
      <c r="F8" s="53"/>
      <c r="H8" s="54"/>
      <c r="M8" s="48"/>
      <c r="N8" s="48"/>
      <c r="O8" s="48"/>
      <c r="P8" s="48"/>
      <c r="Q8" s="48"/>
      <c r="R8" s="48"/>
      <c r="S8" s="48"/>
    </row>
    <row r="9" spans="1:19" ht="49.95" customHeight="1">
      <c r="A9" s="48"/>
      <c r="C9" s="118"/>
      <c r="D9" s="55">
        <v>2</v>
      </c>
      <c r="E9" s="56" t="s">
        <v>107</v>
      </c>
      <c r="F9" s="57"/>
      <c r="I9" s="122"/>
      <c r="J9" s="122"/>
      <c r="K9" s="122"/>
      <c r="L9" s="122"/>
      <c r="M9" s="48"/>
      <c r="N9" s="48"/>
      <c r="O9" s="48"/>
      <c r="P9" s="48"/>
      <c r="Q9" s="48"/>
      <c r="R9" s="48"/>
      <c r="S9" s="48"/>
    </row>
    <row r="10" spans="1:19" ht="60" customHeight="1">
      <c r="A10" s="48"/>
      <c r="C10" s="118"/>
      <c r="D10" s="55">
        <v>3</v>
      </c>
      <c r="E10" s="56" t="s">
        <v>108</v>
      </c>
      <c r="F10" s="57"/>
      <c r="M10" s="48"/>
      <c r="N10" s="48"/>
      <c r="O10" s="48"/>
      <c r="P10" s="48"/>
      <c r="Q10" s="48"/>
      <c r="R10" s="48"/>
      <c r="S10" s="48"/>
    </row>
    <row r="11" spans="1:19" ht="49.95" customHeight="1">
      <c r="A11" s="48"/>
      <c r="C11" s="118"/>
      <c r="D11" s="55">
        <v>4</v>
      </c>
      <c r="E11" s="56" t="s">
        <v>109</v>
      </c>
      <c r="F11" s="57"/>
      <c r="M11" s="48"/>
      <c r="N11" s="48"/>
      <c r="O11" s="48"/>
      <c r="P11" s="48"/>
      <c r="Q11" s="48"/>
      <c r="R11" s="48"/>
      <c r="S11" s="48"/>
    </row>
    <row r="12" spans="1:19" ht="49.95" customHeight="1">
      <c r="A12" s="48"/>
      <c r="C12" s="118"/>
      <c r="D12" s="55">
        <v>5</v>
      </c>
      <c r="E12" s="56" t="s">
        <v>110</v>
      </c>
      <c r="F12" s="57"/>
      <c r="M12" s="48"/>
      <c r="N12" s="48"/>
      <c r="O12" s="48"/>
      <c r="P12" s="48"/>
      <c r="Q12" s="48"/>
      <c r="R12" s="48"/>
      <c r="S12" s="48"/>
    </row>
    <row r="13" spans="1:19" ht="49.95" customHeight="1">
      <c r="A13" s="48"/>
      <c r="C13" s="118"/>
      <c r="D13" s="55">
        <v>6</v>
      </c>
      <c r="E13" s="56" t="s">
        <v>111</v>
      </c>
      <c r="F13" s="57"/>
      <c r="I13" s="122"/>
      <c r="J13" s="122"/>
      <c r="K13" s="122"/>
      <c r="L13" s="122"/>
      <c r="M13" s="48"/>
      <c r="N13" s="48"/>
      <c r="O13" s="48"/>
      <c r="P13" s="48"/>
      <c r="Q13" s="48"/>
      <c r="R13" s="48"/>
      <c r="S13" s="48"/>
    </row>
    <row r="14" spans="1:19" ht="49.95" customHeight="1">
      <c r="A14" s="48"/>
      <c r="C14" s="118"/>
      <c r="D14" s="55">
        <v>7</v>
      </c>
      <c r="E14" s="56" t="s">
        <v>112</v>
      </c>
      <c r="F14" s="57"/>
      <c r="M14" s="48"/>
      <c r="N14" s="48"/>
      <c r="O14" s="48"/>
      <c r="P14" s="48"/>
      <c r="Q14" s="48"/>
      <c r="R14" s="48"/>
      <c r="S14" s="48"/>
    </row>
    <row r="15" spans="1:19" ht="49.95" customHeight="1">
      <c r="A15" s="48"/>
      <c r="C15" s="121"/>
      <c r="D15" s="55">
        <v>8</v>
      </c>
      <c r="E15" s="56" t="s">
        <v>113</v>
      </c>
      <c r="F15" s="57"/>
      <c r="I15" s="48"/>
      <c r="J15" s="48"/>
      <c r="K15" s="48"/>
      <c r="L15" s="48"/>
      <c r="M15" s="48"/>
      <c r="N15" s="48"/>
      <c r="O15" s="48"/>
      <c r="P15" s="48"/>
      <c r="Q15" s="48"/>
      <c r="R15" s="48"/>
      <c r="S15" s="48"/>
    </row>
    <row r="16" spans="1:19" ht="49.95" customHeight="1">
      <c r="A16" s="48"/>
      <c r="C16" s="117" t="s">
        <v>114</v>
      </c>
      <c r="D16" s="58">
        <v>9</v>
      </c>
      <c r="E16" s="56" t="s">
        <v>115</v>
      </c>
      <c r="F16" s="57"/>
      <c r="I16" s="48"/>
      <c r="J16" s="48"/>
      <c r="K16" s="48"/>
      <c r="L16" s="48"/>
      <c r="M16" s="48"/>
      <c r="N16" s="48"/>
      <c r="O16" s="48"/>
      <c r="P16" s="48"/>
      <c r="Q16" s="48"/>
      <c r="R16" s="48"/>
      <c r="S16" s="48"/>
    </row>
    <row r="17" spans="1:6" ht="49.95" customHeight="1">
      <c r="A17" s="48"/>
      <c r="C17" s="118"/>
      <c r="D17" s="55">
        <v>10</v>
      </c>
      <c r="E17" s="56" t="s">
        <v>116</v>
      </c>
      <c r="F17" s="57"/>
    </row>
    <row r="18" spans="1:6" ht="49.95" customHeight="1">
      <c r="A18" s="48"/>
      <c r="C18" s="118"/>
      <c r="D18" s="55">
        <v>11</v>
      </c>
      <c r="E18" s="56" t="s">
        <v>117</v>
      </c>
      <c r="F18" s="57"/>
    </row>
    <row r="19" spans="1:6" ht="49.95" customHeight="1">
      <c r="A19" s="48"/>
      <c r="C19" s="118"/>
      <c r="D19" s="55">
        <v>12</v>
      </c>
      <c r="E19" s="56" t="s">
        <v>118</v>
      </c>
      <c r="F19" s="57"/>
    </row>
    <row r="20" spans="1:6" ht="49.95" customHeight="1">
      <c r="A20" s="48"/>
      <c r="C20" s="118"/>
      <c r="D20" s="55">
        <v>13</v>
      </c>
      <c r="E20" s="56" t="s">
        <v>119</v>
      </c>
      <c r="F20" s="57"/>
    </row>
    <row r="21" spans="1:6" ht="49.95" customHeight="1">
      <c r="A21" s="48"/>
      <c r="C21" s="118"/>
      <c r="D21" s="55">
        <v>14</v>
      </c>
      <c r="E21" s="56" t="s">
        <v>120</v>
      </c>
      <c r="F21" s="57"/>
    </row>
    <row r="22" spans="1:6" ht="61.2" customHeight="1">
      <c r="A22" s="48"/>
      <c r="C22" s="117" t="s">
        <v>121</v>
      </c>
      <c r="D22" s="59">
        <v>15</v>
      </c>
      <c r="E22" s="56" t="s">
        <v>122</v>
      </c>
      <c r="F22" s="57"/>
    </row>
    <row r="23" spans="1:6" ht="49.95" customHeight="1">
      <c r="A23" s="48"/>
      <c r="C23" s="118"/>
      <c r="D23" s="59">
        <v>16</v>
      </c>
      <c r="E23" s="56" t="s">
        <v>123</v>
      </c>
      <c r="F23" s="57"/>
    </row>
    <row r="24" spans="1:6" ht="58.8" customHeight="1">
      <c r="A24" s="48"/>
      <c r="C24" s="118"/>
      <c r="D24" s="59">
        <v>17</v>
      </c>
      <c r="E24" s="56" t="s">
        <v>124</v>
      </c>
      <c r="F24" s="57"/>
    </row>
    <row r="25" spans="1:6" ht="49.95" customHeight="1">
      <c r="A25" s="48"/>
      <c r="C25" s="118"/>
      <c r="D25" s="55">
        <v>18</v>
      </c>
      <c r="E25" s="56" t="s">
        <v>125</v>
      </c>
      <c r="F25" s="57"/>
    </row>
    <row r="26" spans="1:6" ht="49.95" customHeight="1">
      <c r="A26" s="48"/>
      <c r="C26" s="118"/>
      <c r="D26" s="55">
        <v>19</v>
      </c>
      <c r="E26" s="56" t="s">
        <v>126</v>
      </c>
      <c r="F26" s="57"/>
    </row>
    <row r="27" spans="1:6" ht="63" customHeight="1">
      <c r="A27" s="48"/>
      <c r="C27" s="118"/>
      <c r="D27" s="55">
        <v>20</v>
      </c>
      <c r="E27" s="56" t="s">
        <v>127</v>
      </c>
      <c r="F27" s="57"/>
    </row>
    <row r="28" spans="1:6" ht="49.95" customHeight="1">
      <c r="A28" s="48"/>
      <c r="C28" s="118" t="s">
        <v>128</v>
      </c>
      <c r="D28" s="60">
        <v>21</v>
      </c>
      <c r="E28" s="56" t="s">
        <v>129</v>
      </c>
      <c r="F28" s="57"/>
    </row>
    <row r="29" spans="1:6" ht="49.95" customHeight="1">
      <c r="A29" s="48"/>
      <c r="C29" s="118"/>
      <c r="D29" s="59">
        <v>22</v>
      </c>
      <c r="E29" s="56" t="s">
        <v>130</v>
      </c>
      <c r="F29" s="57"/>
    </row>
    <row r="30" spans="1:6" ht="49.95" customHeight="1">
      <c r="A30" s="48"/>
      <c r="C30" s="118"/>
      <c r="D30" s="61">
        <v>23</v>
      </c>
      <c r="E30" s="56" t="s">
        <v>131</v>
      </c>
      <c r="F30" s="57"/>
    </row>
    <row r="31" spans="1:6" ht="49.95" customHeight="1">
      <c r="A31" s="48"/>
      <c r="C31" s="118"/>
      <c r="D31" s="55">
        <v>24</v>
      </c>
      <c r="E31" s="56" t="s">
        <v>132</v>
      </c>
      <c r="F31" s="57"/>
    </row>
    <row r="32" spans="1:6" ht="49.95" customHeight="1">
      <c r="A32" s="48"/>
      <c r="C32" s="118"/>
      <c r="D32" s="55">
        <v>25</v>
      </c>
      <c r="E32" s="56" t="s">
        <v>133</v>
      </c>
      <c r="F32" s="112"/>
    </row>
    <row r="33" spans="1:6" ht="49.95" customHeight="1">
      <c r="A33" s="48"/>
      <c r="C33" s="118"/>
      <c r="D33" s="55">
        <v>26</v>
      </c>
      <c r="E33" s="56" t="s">
        <v>134</v>
      </c>
      <c r="F33" s="57"/>
    </row>
    <row r="34" spans="1:6" ht="49.95" customHeight="1">
      <c r="A34" s="48"/>
      <c r="C34" s="118"/>
      <c r="D34" s="55">
        <v>27</v>
      </c>
      <c r="E34" s="56" t="s">
        <v>135</v>
      </c>
      <c r="F34" s="57"/>
    </row>
    <row r="35" spans="1:6" ht="60" customHeight="1">
      <c r="A35" s="48"/>
      <c r="C35" s="118"/>
      <c r="D35" s="55">
        <v>28</v>
      </c>
      <c r="E35" s="56" t="s">
        <v>136</v>
      </c>
      <c r="F35" s="57"/>
    </row>
    <row r="36" spans="1:6" ht="49.95" customHeight="1">
      <c r="A36" s="48"/>
      <c r="C36" s="117" t="s">
        <v>137</v>
      </c>
      <c r="D36" s="62">
        <v>29</v>
      </c>
      <c r="E36" s="56" t="s">
        <v>138</v>
      </c>
      <c r="F36" s="57"/>
    </row>
    <row r="37" spans="1:6" ht="49.95" customHeight="1">
      <c r="A37" s="48"/>
      <c r="C37" s="118"/>
      <c r="D37" s="59">
        <v>30</v>
      </c>
      <c r="E37" s="56" t="s">
        <v>139</v>
      </c>
      <c r="F37" s="57"/>
    </row>
    <row r="38" spans="1:6" ht="49.95" customHeight="1">
      <c r="A38" s="48"/>
      <c r="C38" s="118"/>
      <c r="D38" s="61">
        <v>31</v>
      </c>
      <c r="E38" s="56" t="s">
        <v>140</v>
      </c>
      <c r="F38" s="57"/>
    </row>
    <row r="39" spans="1:6" ht="49.95" customHeight="1">
      <c r="A39" s="48"/>
      <c r="C39" s="118"/>
      <c r="D39" s="55">
        <v>32</v>
      </c>
      <c r="E39" s="56" t="s">
        <v>141</v>
      </c>
      <c r="F39" s="57"/>
    </row>
    <row r="40" spans="1:6" ht="49.95" customHeight="1">
      <c r="A40" s="48"/>
      <c r="C40" s="118"/>
      <c r="D40" s="55">
        <v>33</v>
      </c>
      <c r="E40" s="56" t="s">
        <v>142</v>
      </c>
      <c r="F40" s="57"/>
    </row>
    <row r="41" spans="1:6" ht="63" customHeight="1">
      <c r="A41" s="48"/>
      <c r="C41" s="117" t="s">
        <v>143</v>
      </c>
      <c r="D41" s="63">
        <v>34</v>
      </c>
      <c r="E41" s="56" t="s">
        <v>144</v>
      </c>
      <c r="F41" s="57"/>
    </row>
    <row r="42" spans="1:6" ht="49.95" customHeight="1">
      <c r="A42" s="48"/>
      <c r="C42" s="118"/>
      <c r="D42" s="55">
        <v>35</v>
      </c>
      <c r="E42" s="56" t="s">
        <v>145</v>
      </c>
      <c r="F42" s="57"/>
    </row>
    <row r="43" spans="1:6" ht="49.95" customHeight="1">
      <c r="A43" s="48"/>
      <c r="C43" s="118"/>
      <c r="D43" s="55">
        <v>36</v>
      </c>
      <c r="E43" s="56" t="s">
        <v>146</v>
      </c>
      <c r="F43" s="57"/>
    </row>
    <row r="44" spans="1:6" ht="79.8" customHeight="1">
      <c r="A44" s="48"/>
      <c r="C44" s="118"/>
      <c r="D44" s="55">
        <v>37</v>
      </c>
      <c r="E44" s="56" t="s">
        <v>147</v>
      </c>
      <c r="F44" s="57"/>
    </row>
    <row r="45" spans="1:6" ht="63" customHeight="1">
      <c r="A45" s="48"/>
      <c r="C45" s="118"/>
      <c r="D45" s="55">
        <v>38</v>
      </c>
      <c r="E45" s="56" t="s">
        <v>148</v>
      </c>
      <c r="F45" s="57"/>
    </row>
    <row r="46" spans="1:6" ht="49.95" customHeight="1">
      <c r="A46" s="48"/>
      <c r="C46" s="118"/>
      <c r="D46" s="55">
        <v>39</v>
      </c>
      <c r="E46" s="56" t="s">
        <v>149</v>
      </c>
      <c r="F46" s="57"/>
    </row>
    <row r="47" spans="1:6" ht="49.95" customHeight="1">
      <c r="A47" s="48"/>
      <c r="C47" s="118"/>
      <c r="D47" s="55">
        <v>40</v>
      </c>
      <c r="E47" s="64" t="s">
        <v>150</v>
      </c>
      <c r="F47" s="57"/>
    </row>
    <row r="48" spans="1:6" ht="49.95" customHeight="1">
      <c r="A48" s="48"/>
      <c r="C48" s="118"/>
      <c r="D48" s="55">
        <v>41</v>
      </c>
      <c r="E48" s="56" t="s">
        <v>151</v>
      </c>
      <c r="F48" s="57"/>
    </row>
    <row r="49" spans="1:6" ht="105.6" customHeight="1">
      <c r="A49" s="48"/>
      <c r="C49" s="118"/>
      <c r="D49" s="55">
        <v>42</v>
      </c>
      <c r="E49" s="56" t="s">
        <v>152</v>
      </c>
      <c r="F49" s="57"/>
    </row>
    <row r="50" spans="1:6" ht="115.2" customHeight="1">
      <c r="A50" s="48"/>
      <c r="C50" s="121"/>
      <c r="D50" s="55">
        <v>43</v>
      </c>
      <c r="E50" s="56" t="s">
        <v>153</v>
      </c>
      <c r="F50" s="57"/>
    </row>
    <row r="51" spans="1:6" ht="49.95" customHeight="1">
      <c r="A51" s="48"/>
      <c r="C51" s="117" t="s">
        <v>154</v>
      </c>
      <c r="D51" s="63">
        <v>44</v>
      </c>
      <c r="E51" s="64" t="s">
        <v>155</v>
      </c>
      <c r="F51" s="57"/>
    </row>
    <row r="52" spans="1:6" ht="90" customHeight="1">
      <c r="A52" s="48"/>
      <c r="C52" s="118"/>
      <c r="D52" s="59">
        <v>45</v>
      </c>
      <c r="E52" s="56" t="s">
        <v>156</v>
      </c>
      <c r="F52" s="57"/>
    </row>
    <row r="53" spans="1:6" ht="40.799999999999997" customHeight="1">
      <c r="A53" s="48"/>
      <c r="C53" s="118"/>
      <c r="D53" s="61">
        <v>46</v>
      </c>
      <c r="E53" s="56" t="s">
        <v>157</v>
      </c>
      <c r="F53" s="57"/>
    </row>
    <row r="54" spans="1:6" ht="49.95" customHeight="1">
      <c r="A54" s="48"/>
      <c r="C54" s="118"/>
      <c r="D54" s="55">
        <v>47</v>
      </c>
      <c r="E54" s="56" t="s">
        <v>158</v>
      </c>
      <c r="F54" s="57"/>
    </row>
    <row r="55" spans="1:6" ht="49.95" customHeight="1">
      <c r="A55" s="48"/>
      <c r="C55" s="118"/>
      <c r="D55" s="55">
        <v>48</v>
      </c>
      <c r="E55" s="56" t="s">
        <v>159</v>
      </c>
      <c r="F55" s="57"/>
    </row>
    <row r="56" spans="1:6" ht="49.95" customHeight="1">
      <c r="A56" s="48"/>
      <c r="C56" s="118"/>
      <c r="D56" s="55">
        <v>49</v>
      </c>
      <c r="E56" s="56" t="s">
        <v>160</v>
      </c>
      <c r="F56" s="57"/>
    </row>
    <row r="57" spans="1:6" ht="49.95" customHeight="1">
      <c r="A57" s="48"/>
      <c r="C57" s="117" t="s">
        <v>161</v>
      </c>
      <c r="D57" s="63">
        <v>50</v>
      </c>
      <c r="E57" s="56" t="s">
        <v>162</v>
      </c>
      <c r="F57" s="57"/>
    </row>
    <row r="58" spans="1:6" ht="49.95" customHeight="1">
      <c r="A58" s="48"/>
      <c r="C58" s="118"/>
      <c r="D58" s="59">
        <v>51</v>
      </c>
      <c r="E58" s="56" t="s">
        <v>163</v>
      </c>
      <c r="F58" s="57"/>
    </row>
    <row r="59" spans="1:6" ht="49.95" customHeight="1">
      <c r="A59" s="48"/>
      <c r="C59" s="118"/>
      <c r="D59" s="61">
        <v>52</v>
      </c>
      <c r="E59" s="56" t="s">
        <v>164</v>
      </c>
      <c r="F59" s="57"/>
    </row>
    <row r="60" spans="1:6" ht="49.95" customHeight="1">
      <c r="A60" s="48"/>
      <c r="C60" s="118"/>
      <c r="D60" s="55">
        <v>53</v>
      </c>
      <c r="E60" s="56" t="s">
        <v>165</v>
      </c>
      <c r="F60" s="57"/>
    </row>
    <row r="61" spans="1:6" ht="49.95" customHeight="1">
      <c r="A61" s="48"/>
      <c r="C61" s="118"/>
      <c r="D61" s="55">
        <v>54</v>
      </c>
      <c r="E61" s="56" t="s">
        <v>166</v>
      </c>
      <c r="F61" s="57"/>
    </row>
    <row r="62" spans="1:6" ht="201" customHeight="1">
      <c r="A62" s="48"/>
      <c r="C62" s="117" t="s">
        <v>167</v>
      </c>
      <c r="D62" s="63">
        <v>55</v>
      </c>
      <c r="E62" s="56" t="s">
        <v>168</v>
      </c>
      <c r="F62" s="57"/>
    </row>
    <row r="63" spans="1:6" ht="49.95" customHeight="1">
      <c r="A63" s="48"/>
      <c r="C63" s="118"/>
      <c r="D63" s="55">
        <v>56</v>
      </c>
      <c r="E63" s="56" t="s">
        <v>169</v>
      </c>
      <c r="F63" s="57"/>
    </row>
    <row r="64" spans="1:6" ht="49.95" customHeight="1">
      <c r="A64" s="48"/>
      <c r="C64" s="118"/>
      <c r="D64" s="55">
        <v>57</v>
      </c>
      <c r="E64" s="56" t="s">
        <v>170</v>
      </c>
      <c r="F64" s="57"/>
    </row>
    <row r="65" spans="1:6" ht="49.95" customHeight="1">
      <c r="A65" s="48"/>
      <c r="C65" s="118"/>
      <c r="D65" s="55">
        <v>58</v>
      </c>
      <c r="E65" s="56" t="s">
        <v>171</v>
      </c>
      <c r="F65" s="57"/>
    </row>
    <row r="66" spans="1:6" ht="49.95" customHeight="1">
      <c r="A66" s="48"/>
      <c r="C66" s="117" t="s">
        <v>172</v>
      </c>
      <c r="D66" s="63">
        <v>59</v>
      </c>
      <c r="E66" s="56" t="s">
        <v>173</v>
      </c>
      <c r="F66" s="57"/>
    </row>
    <row r="67" spans="1:6" ht="49.95" customHeight="1">
      <c r="A67" s="48"/>
      <c r="C67" s="118"/>
      <c r="D67" s="59">
        <v>60</v>
      </c>
      <c r="E67" s="56" t="s">
        <v>174</v>
      </c>
      <c r="F67" s="57"/>
    </row>
    <row r="68" spans="1:6" ht="49.95" customHeight="1">
      <c r="A68" s="48"/>
      <c r="C68" s="118"/>
      <c r="D68" s="59">
        <v>61</v>
      </c>
      <c r="E68" s="56" t="s">
        <v>175</v>
      </c>
      <c r="F68" s="57"/>
    </row>
    <row r="69" spans="1:6" ht="49.95" customHeight="1">
      <c r="A69" s="48"/>
      <c r="C69" s="118"/>
      <c r="D69" s="55">
        <v>62</v>
      </c>
      <c r="E69" s="56" t="s">
        <v>176</v>
      </c>
      <c r="F69" s="57"/>
    </row>
    <row r="70" spans="1:6" ht="49.95" customHeight="1">
      <c r="A70" s="48"/>
      <c r="C70" s="118"/>
      <c r="D70" s="55">
        <v>63</v>
      </c>
      <c r="E70" s="56" t="s">
        <v>177</v>
      </c>
      <c r="F70" s="57"/>
    </row>
    <row r="71" spans="1:6" ht="49.95" customHeight="1">
      <c r="A71" s="48"/>
      <c r="C71" s="118"/>
      <c r="D71" s="55">
        <v>64</v>
      </c>
      <c r="E71" s="56" t="s">
        <v>178</v>
      </c>
      <c r="F71" s="57"/>
    </row>
    <row r="72" spans="1:6" ht="49.95" customHeight="1">
      <c r="A72" s="48"/>
      <c r="C72" s="118"/>
      <c r="D72" s="55">
        <v>65</v>
      </c>
      <c r="E72" s="56" t="s">
        <v>179</v>
      </c>
      <c r="F72" s="57"/>
    </row>
    <row r="73" spans="1:6" ht="49.95" customHeight="1">
      <c r="A73" s="48"/>
      <c r="C73" s="118"/>
      <c r="D73" s="55">
        <v>66</v>
      </c>
      <c r="E73" s="56" t="s">
        <v>180</v>
      </c>
      <c r="F73" s="57"/>
    </row>
    <row r="74" spans="1:6" ht="49.95" customHeight="1">
      <c r="A74" s="48"/>
      <c r="C74" s="118"/>
      <c r="D74" s="55">
        <v>67</v>
      </c>
      <c r="E74" s="56" t="s">
        <v>181</v>
      </c>
      <c r="F74" s="57"/>
    </row>
    <row r="75" spans="1:6" ht="49.95" customHeight="1">
      <c r="A75" s="48"/>
      <c r="C75" s="118"/>
      <c r="D75" s="55">
        <v>68</v>
      </c>
      <c r="E75" s="56" t="s">
        <v>182</v>
      </c>
      <c r="F75" s="57"/>
    </row>
    <row r="76" spans="1:6" ht="49.95" customHeight="1">
      <c r="A76" s="48"/>
      <c r="C76" s="118"/>
      <c r="D76" s="55">
        <v>69</v>
      </c>
      <c r="E76" s="56" t="s">
        <v>183</v>
      </c>
      <c r="F76" s="65"/>
    </row>
    <row r="77" spans="1:6" ht="49.95" customHeight="1" thickBot="1">
      <c r="A77" s="48"/>
      <c r="C77" s="119"/>
      <c r="D77" s="66">
        <v>70</v>
      </c>
      <c r="E77" s="67" t="s">
        <v>184</v>
      </c>
      <c r="F77" s="113"/>
    </row>
    <row r="78" spans="1:6" ht="49.95" customHeight="1" thickTop="1">
      <c r="A78" s="48"/>
    </row>
    <row r="79" spans="1:6" ht="49.95" customHeight="1">
      <c r="A79" s="48"/>
    </row>
    <row r="80" spans="1:6" ht="49.95" customHeight="1">
      <c r="A80" s="48"/>
    </row>
    <row r="81" spans="1:1" ht="49.95" customHeight="1">
      <c r="A81" s="48"/>
    </row>
    <row r="82" spans="1:1" ht="49.95" customHeight="1">
      <c r="A82" s="48"/>
    </row>
    <row r="83" spans="1:1" ht="49.95" customHeight="1">
      <c r="A83" s="48"/>
    </row>
    <row r="84" spans="1:1" ht="49.95" customHeight="1">
      <c r="A84" s="48"/>
    </row>
    <row r="85" spans="1:1" ht="49.95" customHeight="1">
      <c r="A85" s="48"/>
    </row>
    <row r="86" spans="1:1" ht="49.95" customHeight="1">
      <c r="A86" s="48"/>
    </row>
    <row r="87" spans="1:1" ht="49.95" customHeight="1">
      <c r="A87" s="48"/>
    </row>
    <row r="88" spans="1:1" ht="49.95" customHeight="1">
      <c r="A88" s="48"/>
    </row>
    <row r="89" spans="1:1" ht="49.95" customHeight="1">
      <c r="A89" s="48"/>
    </row>
    <row r="90" spans="1:1" ht="49.95" customHeight="1">
      <c r="A90" s="48"/>
    </row>
    <row r="91" spans="1:1" ht="49.95" customHeight="1">
      <c r="A91" s="48"/>
    </row>
    <row r="92" spans="1:1" ht="49.95" customHeight="1">
      <c r="A92" s="48"/>
    </row>
    <row r="93" spans="1:1" ht="49.95" customHeight="1">
      <c r="A93" s="48"/>
    </row>
    <row r="94" spans="1:1" ht="49.95" customHeight="1">
      <c r="A94" s="48"/>
    </row>
    <row r="95" spans="1:1" ht="49.95" customHeight="1">
      <c r="A95" s="48"/>
    </row>
    <row r="96" spans="1:1" ht="49.95" customHeight="1">
      <c r="A96" s="48"/>
    </row>
    <row r="97" spans="1:1" ht="49.95" customHeight="1">
      <c r="A97" s="48"/>
    </row>
    <row r="98" spans="1:1" ht="49.95" customHeight="1">
      <c r="A98" s="48"/>
    </row>
    <row r="99" spans="1:1" ht="49.95" customHeight="1">
      <c r="A99" s="48"/>
    </row>
    <row r="100" spans="1:1" ht="49.95" customHeight="1">
      <c r="A100" s="48"/>
    </row>
    <row r="101" spans="1:1" ht="49.95" customHeight="1">
      <c r="A101" s="48"/>
    </row>
    <row r="102" spans="1:1" ht="49.95" customHeight="1">
      <c r="A102" s="48"/>
    </row>
    <row r="103" spans="1:1" ht="49.95" customHeight="1">
      <c r="A103" s="48"/>
    </row>
    <row r="104" spans="1:1" ht="49.95" customHeight="1">
      <c r="A104" s="48"/>
    </row>
    <row r="105" spans="1:1" ht="49.95" customHeight="1">
      <c r="A105" s="48"/>
    </row>
    <row r="106" spans="1:1" ht="49.95" customHeight="1">
      <c r="A106" s="48"/>
    </row>
    <row r="107" spans="1:1" ht="49.95" customHeight="1">
      <c r="A107" s="48"/>
    </row>
    <row r="108" spans="1:1" ht="49.95" customHeight="1">
      <c r="A108" s="48"/>
    </row>
    <row r="109" spans="1:1" ht="49.95" customHeight="1">
      <c r="A109" s="48"/>
    </row>
    <row r="110" spans="1:1" ht="49.95" customHeight="1">
      <c r="A110" s="48"/>
    </row>
    <row r="111" spans="1:1" ht="49.95" customHeight="1">
      <c r="A111" s="48"/>
    </row>
    <row r="112" spans="1:1" ht="49.95" customHeight="1">
      <c r="A112" s="48"/>
    </row>
    <row r="113" spans="1:1" ht="49.95" customHeight="1">
      <c r="A113" s="48"/>
    </row>
    <row r="114" spans="1:1" ht="49.95" customHeight="1">
      <c r="A114" s="48"/>
    </row>
    <row r="115" spans="1:1" ht="49.95" customHeight="1">
      <c r="A115" s="48"/>
    </row>
    <row r="116" spans="1:1" ht="49.95" customHeight="1">
      <c r="A116" s="48"/>
    </row>
    <row r="117" spans="1:1" ht="49.95" customHeight="1">
      <c r="A117" s="48"/>
    </row>
    <row r="118" spans="1:1" ht="49.95" customHeight="1">
      <c r="A118" s="48"/>
    </row>
    <row r="119" spans="1:1" ht="49.95" customHeight="1">
      <c r="A119" s="48"/>
    </row>
    <row r="120" spans="1:1" ht="49.95" customHeight="1">
      <c r="A120" s="48"/>
    </row>
    <row r="121" spans="1:1" ht="49.95" customHeight="1">
      <c r="A121" s="48"/>
    </row>
    <row r="122" spans="1:1" ht="49.95" customHeight="1">
      <c r="A122" s="48"/>
    </row>
    <row r="123" spans="1:1" ht="49.95" customHeight="1">
      <c r="A123" s="48"/>
    </row>
    <row r="124" spans="1:1" ht="49.95" customHeight="1">
      <c r="A124" s="48"/>
    </row>
    <row r="125" spans="1:1" ht="49.95" customHeight="1">
      <c r="A125" s="48"/>
    </row>
    <row r="126" spans="1:1" ht="49.95" customHeight="1">
      <c r="A126" s="48"/>
    </row>
    <row r="127" spans="1:1" ht="49.95" customHeight="1">
      <c r="A127" s="48"/>
    </row>
    <row r="128" spans="1:1" ht="49.95" customHeight="1">
      <c r="A128" s="48"/>
    </row>
    <row r="129" spans="1:1" ht="49.95" customHeight="1">
      <c r="A129" s="48"/>
    </row>
    <row r="130" spans="1:1" ht="49.95" customHeight="1">
      <c r="A130" s="48"/>
    </row>
    <row r="131" spans="1:1" ht="49.95" customHeight="1">
      <c r="A131" s="48"/>
    </row>
    <row r="132" spans="1:1" ht="49.95" customHeight="1">
      <c r="A132" s="48"/>
    </row>
    <row r="133" spans="1:1" ht="49.95" customHeight="1">
      <c r="A133" s="48"/>
    </row>
    <row r="134" spans="1:1" ht="49.95" customHeight="1">
      <c r="A134" s="48"/>
    </row>
    <row r="135" spans="1:1" ht="49.95" customHeight="1">
      <c r="A135" s="48"/>
    </row>
    <row r="136" spans="1:1" ht="49.95" customHeight="1">
      <c r="A136" s="48"/>
    </row>
    <row r="137" spans="1:1" ht="49.95" customHeight="1">
      <c r="A137" s="48"/>
    </row>
    <row r="138" spans="1:1" ht="49.95" customHeight="1">
      <c r="A138" s="48"/>
    </row>
    <row r="139" spans="1:1" ht="49.95" customHeight="1">
      <c r="A139" s="48"/>
    </row>
    <row r="140" spans="1:1" ht="49.95" customHeight="1">
      <c r="A140" s="48"/>
    </row>
    <row r="141" spans="1:1" ht="49.95" customHeight="1">
      <c r="A141" s="48"/>
    </row>
    <row r="142" spans="1:1" ht="49.95" customHeight="1">
      <c r="A142" s="48"/>
    </row>
    <row r="143" spans="1:1" ht="49.95" customHeight="1">
      <c r="A143" s="48"/>
    </row>
    <row r="144" spans="1:1" ht="49.95" customHeight="1">
      <c r="A144" s="48"/>
    </row>
    <row r="145" spans="1:1" ht="49.95" customHeight="1">
      <c r="A145" s="48"/>
    </row>
    <row r="146" spans="1:1" ht="49.95" customHeight="1">
      <c r="A146" s="48"/>
    </row>
    <row r="147" spans="1:1" ht="49.95" customHeight="1">
      <c r="A147" s="48"/>
    </row>
    <row r="148" spans="1:1" ht="49.95" customHeight="1">
      <c r="A148" s="48"/>
    </row>
    <row r="149" spans="1:1" ht="49.95" customHeight="1">
      <c r="A149" s="48"/>
    </row>
    <row r="150" spans="1:1" ht="49.95" customHeight="1">
      <c r="A150" s="48"/>
    </row>
    <row r="151" spans="1:1" ht="49.95" customHeight="1">
      <c r="A151" s="48"/>
    </row>
    <row r="152" spans="1:1" ht="49.95" customHeight="1">
      <c r="A152" s="48"/>
    </row>
    <row r="153" spans="1:1" ht="49.95" customHeight="1">
      <c r="A153" s="48"/>
    </row>
    <row r="154" spans="1:1" ht="49.95" customHeight="1">
      <c r="A154" s="48"/>
    </row>
    <row r="155" spans="1:1" ht="49.95" customHeight="1">
      <c r="A155" s="48"/>
    </row>
    <row r="156" spans="1:1" ht="49.95" customHeight="1">
      <c r="A156" s="48"/>
    </row>
    <row r="157" spans="1:1" ht="49.95" customHeight="1">
      <c r="A157" s="48"/>
    </row>
    <row r="158" spans="1:1" ht="49.95" customHeight="1">
      <c r="A158" s="48"/>
    </row>
    <row r="159" spans="1:1" ht="49.95" customHeight="1">
      <c r="A159" s="48"/>
    </row>
    <row r="160" spans="1:1" ht="49.95" customHeight="1">
      <c r="A160" s="48"/>
    </row>
    <row r="161" spans="1:1" ht="49.95" customHeight="1">
      <c r="A161" s="48"/>
    </row>
    <row r="162" spans="1:1" ht="49.95" customHeight="1">
      <c r="A162" s="48"/>
    </row>
    <row r="163" spans="1:1" ht="49.95" customHeight="1">
      <c r="A163" s="48"/>
    </row>
    <row r="164" spans="1:1" ht="49.95" customHeight="1">
      <c r="A164" s="48"/>
    </row>
    <row r="165" spans="1:1" ht="49.95" customHeight="1">
      <c r="A165" s="48"/>
    </row>
    <row r="166" spans="1:1" ht="49.95" customHeight="1">
      <c r="A166" s="48"/>
    </row>
    <row r="167" spans="1:1" ht="49.95" customHeight="1">
      <c r="A167" s="48"/>
    </row>
    <row r="168" spans="1:1" ht="49.95" customHeight="1">
      <c r="A168" s="48"/>
    </row>
    <row r="169" spans="1:1" ht="49.95" customHeight="1">
      <c r="A169" s="48"/>
    </row>
    <row r="170" spans="1:1" ht="49.95" customHeight="1">
      <c r="A170" s="48"/>
    </row>
    <row r="171" spans="1:1" ht="49.95" customHeight="1">
      <c r="A171" s="48"/>
    </row>
    <row r="172" spans="1:1" ht="49.95" customHeight="1">
      <c r="A172" s="48"/>
    </row>
    <row r="173" spans="1:1" ht="49.95" customHeight="1">
      <c r="A173" s="48"/>
    </row>
    <row r="174" spans="1:1" ht="49.95" customHeight="1">
      <c r="A174" s="48"/>
    </row>
    <row r="175" spans="1:1" ht="49.95" customHeight="1">
      <c r="A175" s="48"/>
    </row>
    <row r="176" spans="1:1" ht="49.95" customHeight="1">
      <c r="A176" s="48"/>
    </row>
    <row r="177" spans="1:1" ht="49.95" customHeight="1">
      <c r="A177" s="48"/>
    </row>
    <row r="178" spans="1:1" ht="49.95" customHeight="1">
      <c r="A178" s="48"/>
    </row>
    <row r="179" spans="1:1" ht="49.95" customHeight="1">
      <c r="A179" s="48"/>
    </row>
    <row r="180" spans="1:1" ht="49.95" customHeight="1">
      <c r="A180" s="48"/>
    </row>
    <row r="181" spans="1:1" ht="49.95" customHeight="1">
      <c r="A181" s="48"/>
    </row>
    <row r="182" spans="1:1" ht="49.95" customHeight="1">
      <c r="A182" s="48"/>
    </row>
    <row r="183" spans="1:1" ht="49.95" customHeight="1">
      <c r="A183" s="48"/>
    </row>
    <row r="184" spans="1:1" ht="49.95" customHeight="1">
      <c r="A184" s="48"/>
    </row>
    <row r="185" spans="1:1" ht="49.95" customHeight="1">
      <c r="A185" s="48"/>
    </row>
    <row r="186" spans="1:1" ht="49.95" customHeight="1">
      <c r="A186" s="48"/>
    </row>
  </sheetData>
  <sheetProtection algorithmName="SHA-512" hashValue="b0juIZnhHBgQw7F2tz2Hxr7Ex3jdE78p+f9SkIRrROwKWwSnBcd+NWS4eJVXkmnFm6QqkqsWUAl+zb7tznvb4g==" saltValue="X5KVoZnDde76AcnhWp3DLA==" spinCount="100000" sheet="1" objects="1" scenarios="1"/>
  <mergeCells count="12">
    <mergeCell ref="C66:C77"/>
    <mergeCell ref="C8:C15"/>
    <mergeCell ref="I9:L9"/>
    <mergeCell ref="I13:L13"/>
    <mergeCell ref="C16:C21"/>
    <mergeCell ref="C22:C27"/>
    <mergeCell ref="C28:C35"/>
    <mergeCell ref="C36:C40"/>
    <mergeCell ref="C41:C50"/>
    <mergeCell ref="C51:C56"/>
    <mergeCell ref="C57:C61"/>
    <mergeCell ref="C62:C65"/>
  </mergeCells>
  <pageMargins left="0.7" right="0.7" top="0.75" bottom="0.75" header="0.3" footer="0.3"/>
  <pageSetup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CB29C2D4AD9A248AC9551809FB7475D" ma:contentTypeVersion="14" ma:contentTypeDescription="Create a new document." ma:contentTypeScope="" ma:versionID="d3e9ef6c919b6076cd2aed9a085f9fcb">
  <xsd:schema xmlns:xsd="http://www.w3.org/2001/XMLSchema" xmlns:xs="http://www.w3.org/2001/XMLSchema" xmlns:p="http://schemas.microsoft.com/office/2006/metadata/properties" xmlns:ns2="efc2542a-561c-4b3e-ba0c-b6a93958cf96" xmlns:ns3="5b5afd21-02a2-479e-8ccf-e4ace2f9df0f" targetNamespace="http://schemas.microsoft.com/office/2006/metadata/properties" ma:root="true" ma:fieldsID="718a2ec7928b30ef9b354f5cc62cd6af" ns2:_="" ns3:_="">
    <xsd:import namespace="efc2542a-561c-4b3e-ba0c-b6a93958cf96"/>
    <xsd:import namespace="5b5afd21-02a2-479e-8ccf-e4ace2f9df0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3:SharedWithUsers" minOccurs="0"/>
                <xsd:element ref="ns3:SharedWithDetails" minOccurs="0"/>
                <xsd:element ref="ns2:hyperlink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fc2542a-561c-4b3e-ba0c-b6a93958cf9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hyperlink" ma:index="20" nillable="true" ma:displayName="hyperlink" ma:format="Hyperlink" ma:internalName="hyperlink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MediaLengthInSeconds" ma:index="21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b5afd21-02a2-479e-8ccf-e4ace2f9df0f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hyperlink xmlns="efc2542a-561c-4b3e-ba0c-b6a93958cf96">
      <Url xsi:nil="true"/>
      <Description xsi:nil="true"/>
    </hyperlink>
  </documentManagement>
</p:properties>
</file>

<file path=customXml/itemProps1.xml><?xml version="1.0" encoding="utf-8"?>
<ds:datastoreItem xmlns:ds="http://schemas.openxmlformats.org/officeDocument/2006/customXml" ds:itemID="{85387752-6F2C-4CB6-AD19-10CD458CDAA8}"/>
</file>

<file path=customXml/itemProps2.xml><?xml version="1.0" encoding="utf-8"?>
<ds:datastoreItem xmlns:ds="http://schemas.openxmlformats.org/officeDocument/2006/customXml" ds:itemID="{8234B109-A4FA-45BC-BA7D-93F26FAD5F55}"/>
</file>

<file path=customXml/itemProps3.xml><?xml version="1.0" encoding="utf-8"?>
<ds:datastoreItem xmlns:ds="http://schemas.openxmlformats.org/officeDocument/2006/customXml" ds:itemID="{68A43015-3E53-4B83-88BA-4882DC50815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7</vt:i4>
      </vt:variant>
    </vt:vector>
  </HeadingPairs>
  <TitlesOfParts>
    <vt:vector size="7" baseType="lpstr">
      <vt:lpstr>LestDesp</vt:lpstr>
      <vt:lpstr>Ident. act. impact neg.</vt:lpstr>
      <vt:lpstr>Plan act.impact neg.</vt:lpstr>
      <vt:lpstr>Plan CC</vt:lpstr>
      <vt:lpstr> Cambios CC</vt:lpstr>
      <vt:lpstr>Plan CMC</vt:lpstr>
      <vt:lpstr>Ayuda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"Francisco Pereira" &lt;fpereirav@icloud.com&gt;</dc:creator>
  <cp:lastModifiedBy>Janja Eke</cp:lastModifiedBy>
  <dcterms:created xsi:type="dcterms:W3CDTF">2021-12-23T05:50:55Z</dcterms:created>
  <dcterms:modified xsi:type="dcterms:W3CDTF">2022-05-17T12:24:04Z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0x0101002CB29C2D4AD9A248AC9551809FB7475D</vt:lpwstr>
  </property>
</Properties>
</file>