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diagrams/data2.xml" ContentType="application/vnd.openxmlformats-officedocument.drawingml.diagramData+xml"/>
  <Override PartName="/xl/diagrams/data1.xml" ContentType="application/vnd.openxmlformats-officedocument.drawingml.diagramData+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3.xml" ContentType="application/vnd.openxmlformats-officedocument.drawing+xml"/>
  <Override PartName="/xl/drawings/drawing4.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6.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7.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10.xml" ContentType="application/vnd.openxmlformats-officedocument.drawing+xml"/>
  <Override PartName="/xl/drawings/drawing31.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vbaProject.bin" ContentType="application/vnd.ms-office.vbaProject"/>
  <Override PartName="/xl/drawings/drawing14.xml" ContentType="application/vnd.openxmlformats-officedocument.drawing+xml"/>
  <Override PartName="/xl/drawings/drawing22.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metadata.xml" ContentType="application/vnd.openxmlformats-officedocument.spreadsheetml.sheetMetadata+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tables/table1.xml" ContentType="application/vnd.openxmlformats-officedocument.spreadsheetml.table+xml"/>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activeX/activeX97.xml" ContentType="application/vnd.ms-office.activeX+xml"/>
  <Override PartName="/xl/activeX/activeX97.bin" ContentType="application/vnd.ms-office.activeX"/>
  <Override PartName="/xl/activeX/activeX98.xml" ContentType="application/vnd.ms-office.activeX+xml"/>
  <Override PartName="/xl/activeX/activeX98.bin" ContentType="application/vnd.ms-office.activeX"/>
  <Override PartName="/xl/activeX/activeX99.xml" ContentType="application/vnd.ms-office.activeX+xml"/>
  <Override PartName="/xl/activeX/activeX99.bin" ContentType="application/vnd.ms-office.activeX"/>
  <Override PartName="/xl/activeX/activeX100.xml" ContentType="application/vnd.ms-office.activeX+xml"/>
  <Override PartName="/xl/activeX/activeX100.bin" ContentType="application/vnd.ms-office.activeX"/>
  <Override PartName="/xl/activeX/activeX101.xml" ContentType="application/vnd.ms-office.activeX+xml"/>
  <Override PartName="/xl/activeX/activeX101.bin" ContentType="application/vnd.ms-office.activeX"/>
  <Override PartName="/xl/activeX/activeX102.xml" ContentType="application/vnd.ms-office.activeX+xml"/>
  <Override PartName="/xl/activeX/activeX102.bin" ContentType="application/vnd.ms-office.activeX"/>
  <Override PartName="/xl/activeX/activeX103.xml" ContentType="application/vnd.ms-office.activeX+xml"/>
  <Override PartName="/xl/activeX/activeX103.bin" ContentType="application/vnd.ms-office.activeX"/>
  <Override PartName="/xl/activeX/activeX104.xml" ContentType="application/vnd.ms-office.activeX+xml"/>
  <Override PartName="/xl/activeX/activeX104.bin" ContentType="application/vnd.ms-office.activeX"/>
  <Override PartName="/xl/activeX/activeX105.xml" ContentType="application/vnd.ms-office.activeX+xml"/>
  <Override PartName="/xl/activeX/activeX105.bin" ContentType="application/vnd.ms-office.activeX"/>
  <Override PartName="/xl/activeX/activeX106.xml" ContentType="application/vnd.ms-office.activeX+xml"/>
  <Override PartName="/xl/activeX/activeX106.bin" ContentType="application/vnd.ms-office.activeX"/>
  <Override PartName="/xl/activeX/activeX107.xml" ContentType="application/vnd.ms-office.activeX+xml"/>
  <Override PartName="/xl/activeX/activeX107.bin" ContentType="application/vnd.ms-office.activeX"/>
  <Override PartName="/xl/activeX/activeX108.xml" ContentType="application/vnd.ms-office.activeX+xml"/>
  <Override PartName="/xl/activeX/activeX108.bin" ContentType="application/vnd.ms-office.activeX"/>
  <Override PartName="/xl/activeX/activeX109.xml" ContentType="application/vnd.ms-office.activeX+xml"/>
  <Override PartName="/xl/activeX/activeX109.bin" ContentType="application/vnd.ms-office.activeX"/>
  <Override PartName="/xl/activeX/activeX110.xml" ContentType="application/vnd.ms-office.activeX+xml"/>
  <Override PartName="/xl/activeX/activeX110.bin" ContentType="application/vnd.ms-office.activeX"/>
  <Override PartName="/xl/activeX/activeX111.xml" ContentType="application/vnd.ms-office.activeX+xml"/>
  <Override PartName="/xl/activeX/activeX111.bin" ContentType="application/vnd.ms-office.activeX"/>
  <Override PartName="/xl/activeX/activeX112.xml" ContentType="application/vnd.ms-office.activeX+xml"/>
  <Override PartName="/xl/activeX/activeX112.bin" ContentType="application/vnd.ms-office.activeX"/>
  <Override PartName="/xl/activeX/activeX113.xml" ContentType="application/vnd.ms-office.activeX+xml"/>
  <Override PartName="/xl/activeX/activeX113.bin" ContentType="application/vnd.ms-office.activeX"/>
  <Override PartName="/xl/activeX/activeX114.xml" ContentType="application/vnd.ms-office.activeX+xml"/>
  <Override PartName="/xl/activeX/activeX114.bin" ContentType="application/vnd.ms-office.activeX"/>
  <Override PartName="/xl/activeX/activeX115.xml" ContentType="application/vnd.ms-office.activeX+xml"/>
  <Override PartName="/xl/activeX/activeX115.bin" ContentType="application/vnd.ms-office.activeX"/>
  <Override PartName="/xl/activeX/activeX116.xml" ContentType="application/vnd.ms-office.activeX+xml"/>
  <Override PartName="/xl/activeX/activeX116.bin" ContentType="application/vnd.ms-office.activeX"/>
  <Override PartName="/xl/activeX/activeX117.xml" ContentType="application/vnd.ms-office.activeX+xml"/>
  <Override PartName="/xl/activeX/activeX117.bin" ContentType="application/vnd.ms-office.activeX"/>
  <Override PartName="/xl/activeX/activeX118.xml" ContentType="application/vnd.ms-office.activeX+xml"/>
  <Override PartName="/xl/activeX/activeX118.bin" ContentType="application/vnd.ms-office.activeX"/>
  <Override PartName="/xl/activeX/activeX119.xml" ContentType="application/vnd.ms-office.activeX+xml"/>
  <Override PartName="/xl/activeX/activeX119.bin" ContentType="application/vnd.ms-office.activeX"/>
  <Override PartName="/xl/activeX/activeX120.xml" ContentType="application/vnd.ms-office.activeX+xml"/>
  <Override PartName="/xl/activeX/activeX120.bin" ContentType="application/vnd.ms-office.activeX"/>
  <Override PartName="/xl/activeX/activeX121.xml" ContentType="application/vnd.ms-office.activeX+xml"/>
  <Override PartName="/xl/activeX/activeX121.bin" ContentType="application/vnd.ms-office.activeX"/>
  <Override PartName="/xl/activeX/activeX122.xml" ContentType="application/vnd.ms-office.activeX+xml"/>
  <Override PartName="/xl/activeX/activeX122.bin" ContentType="application/vnd.ms-office.activeX"/>
  <Override PartName="/xl/activeX/activeX123.xml" ContentType="application/vnd.ms-office.activeX+xml"/>
  <Override PartName="/xl/activeX/activeX123.bin" ContentType="application/vnd.ms-office.activeX"/>
  <Override PartName="/xl/activeX/activeX124.xml" ContentType="application/vnd.ms-office.activeX+xml"/>
  <Override PartName="/xl/activeX/activeX124.bin" ContentType="application/vnd.ms-office.activeX"/>
  <Override PartName="/xl/activeX/activeX125.xml" ContentType="application/vnd.ms-office.activeX+xml"/>
  <Override PartName="/xl/activeX/activeX125.bin" ContentType="application/vnd.ms-office.activeX"/>
  <Override PartName="/xl/activeX/activeX126.xml" ContentType="application/vnd.ms-office.activeX+xml"/>
  <Override PartName="/xl/activeX/activeX126.bin" ContentType="application/vnd.ms-office.activeX"/>
  <Override PartName="/xl/activeX/activeX127.xml" ContentType="application/vnd.ms-office.activeX+xml"/>
  <Override PartName="/xl/activeX/activeX127.bin" ContentType="application/vnd.ms-office.activeX"/>
  <Override PartName="/xl/activeX/activeX128.xml" ContentType="application/vnd.ms-office.activeX+xml"/>
  <Override PartName="/xl/activeX/activeX128.bin" ContentType="application/vnd.ms-office.activeX"/>
  <Override PartName="/xl/activeX/activeX129.xml" ContentType="application/vnd.ms-office.activeX+xml"/>
  <Override PartName="/xl/activeX/activeX129.bin" ContentType="application/vnd.ms-office.activeX"/>
  <Override PartName="/xl/activeX/activeX130.xml" ContentType="application/vnd.ms-office.activeX+xml"/>
  <Override PartName="/xl/activeX/activeX130.bin" ContentType="application/vnd.ms-office.activeX"/>
  <Override PartName="/xl/activeX/activeX131.xml" ContentType="application/vnd.ms-office.activeX+xml"/>
  <Override PartName="/xl/activeX/activeX131.bin" ContentType="application/vnd.ms-office.activeX"/>
  <Override PartName="/xl/activeX/activeX132.xml" ContentType="application/vnd.ms-office.activeX+xml"/>
  <Override PartName="/xl/activeX/activeX132.bin" ContentType="application/vnd.ms-office.activeX"/>
  <Override PartName="/xl/activeX/activeX133.xml" ContentType="application/vnd.ms-office.activeX+xml"/>
  <Override PartName="/xl/activeX/activeX133.bin" ContentType="application/vnd.ms-office.activeX"/>
  <Override PartName="/xl/activeX/activeX134.xml" ContentType="application/vnd.ms-office.activeX+xml"/>
  <Override PartName="/xl/activeX/activeX134.bin" ContentType="application/vnd.ms-office.activeX"/>
  <Override PartName="/xl/activeX/activeX135.xml" ContentType="application/vnd.ms-office.activeX+xml"/>
  <Override PartName="/xl/activeX/activeX135.bin" ContentType="application/vnd.ms-office.activeX"/>
  <Override PartName="/xl/activeX/activeX136.xml" ContentType="application/vnd.ms-office.activeX+xml"/>
  <Override PartName="/xl/activeX/activeX136.bin" ContentType="application/vnd.ms-office.activeX"/>
  <Override PartName="/xl/activeX/activeX137.xml" ContentType="application/vnd.ms-office.activeX+xml"/>
  <Override PartName="/xl/activeX/activeX137.bin" ContentType="application/vnd.ms-office.activeX"/>
  <Override PartName="/xl/activeX/activeX138.xml" ContentType="application/vnd.ms-office.activeX+xml"/>
  <Override PartName="/xl/activeX/activeX138.bin" ContentType="application/vnd.ms-office.activeX"/>
  <Override PartName="/xl/activeX/activeX139.xml" ContentType="application/vnd.ms-office.activeX+xml"/>
  <Override PartName="/xl/activeX/activeX139.bin" ContentType="application/vnd.ms-office.activeX"/>
  <Override PartName="/xl/activeX/activeX140.xml" ContentType="application/vnd.ms-office.activeX+xml"/>
  <Override PartName="/xl/activeX/activeX140.bin" ContentType="application/vnd.ms-office.activeX"/>
  <Override PartName="/xl/tables/table2.xml" ContentType="application/vnd.openxmlformats-officedocument.spreadsheetml.table+xml"/>
  <Override PartName="/xl/activeX/activeX141.xml" ContentType="application/vnd.ms-office.activeX+xml"/>
  <Override PartName="/xl/activeX/activeX141.bin" ContentType="application/vnd.ms-office.activeX"/>
  <Override PartName="/xl/activeX/activeX142.xml" ContentType="application/vnd.ms-office.activeX+xml"/>
  <Override PartName="/xl/activeX/activeX142.bin" ContentType="application/vnd.ms-office.activeX"/>
  <Override PartName="/xl/activeX/activeX143.xml" ContentType="application/vnd.ms-office.activeX+xml"/>
  <Override PartName="/xl/activeX/activeX143.bin" ContentType="application/vnd.ms-office.activeX"/>
  <Override PartName="/xl/activeX/activeX144.xml" ContentType="application/vnd.ms-office.activeX+xml"/>
  <Override PartName="/xl/activeX/activeX144.bin" ContentType="application/vnd.ms-office.activeX"/>
  <Override PartName="/xl/activeX/activeX145.xml" ContentType="application/vnd.ms-office.activeX+xml"/>
  <Override PartName="/xl/activeX/activeX145.bin" ContentType="application/vnd.ms-office.activeX"/>
  <Override PartName="/xl/activeX/activeX146.xml" ContentType="application/vnd.ms-office.activeX+xml"/>
  <Override PartName="/xl/activeX/activeX146.bin" ContentType="application/vnd.ms-office.activeX"/>
  <Override PartName="/xl/activeX/activeX147.xml" ContentType="application/vnd.ms-office.activeX+xml"/>
  <Override PartName="/xl/activeX/activeX147.bin" ContentType="application/vnd.ms-office.activeX"/>
  <Override PartName="/xl/activeX/activeX148.xml" ContentType="application/vnd.ms-office.activeX+xml"/>
  <Override PartName="/xl/activeX/activeX148.bin" ContentType="application/vnd.ms-office.activeX"/>
  <Override PartName="/xl/activeX/activeX149.xml" ContentType="application/vnd.ms-office.activeX+xml"/>
  <Override PartName="/xl/activeX/activeX149.bin" ContentType="application/vnd.ms-office.activeX"/>
  <Override PartName="/xl/activeX/activeX150.xml" ContentType="application/vnd.ms-office.activeX+xml"/>
  <Override PartName="/xl/activeX/activeX150.bin" ContentType="application/vnd.ms-office.activeX"/>
  <Override PartName="/xl/activeX/activeX151.xml" ContentType="application/vnd.ms-office.activeX+xml"/>
  <Override PartName="/xl/activeX/activeX151.bin" ContentType="application/vnd.ms-office.activeX"/>
  <Override PartName="/xl/activeX/activeX152.xml" ContentType="application/vnd.ms-office.activeX+xml"/>
  <Override PartName="/xl/activeX/activeX152.bin" ContentType="application/vnd.ms-office.activeX"/>
  <Override PartName="/xl/activeX/activeX153.xml" ContentType="application/vnd.ms-office.activeX+xml"/>
  <Override PartName="/xl/activeX/activeX153.bin" ContentType="application/vnd.ms-office.activeX"/>
  <Override PartName="/xl/activeX/activeX154.xml" ContentType="application/vnd.ms-office.activeX+xml"/>
  <Override PartName="/xl/activeX/activeX154.bin" ContentType="application/vnd.ms-office.activeX"/>
  <Override PartName="/xl/activeX/activeX155.xml" ContentType="application/vnd.ms-office.activeX+xml"/>
  <Override PartName="/xl/activeX/activeX155.bin" ContentType="application/vnd.ms-office.activeX"/>
  <Override PartName="/xl/activeX/activeX156.xml" ContentType="application/vnd.ms-office.activeX+xml"/>
  <Override PartName="/xl/activeX/activeX156.bin" ContentType="application/vnd.ms-office.activeX"/>
  <Override PartName="/xl/activeX/activeX157.xml" ContentType="application/vnd.ms-office.activeX+xml"/>
  <Override PartName="/xl/activeX/activeX157.bin" ContentType="application/vnd.ms-office.activeX"/>
  <Override PartName="/xl/activeX/activeX158.xml" ContentType="application/vnd.ms-office.activeX+xml"/>
  <Override PartName="/xl/activeX/activeX158.bin" ContentType="application/vnd.ms-office.activeX"/>
  <Override PartName="/xl/activeX/activeX159.xml" ContentType="application/vnd.ms-office.activeX+xml"/>
  <Override PartName="/xl/activeX/activeX159.bin" ContentType="application/vnd.ms-office.activeX"/>
  <Override PartName="/xl/activeX/activeX160.xml" ContentType="application/vnd.ms-office.activeX+xml"/>
  <Override PartName="/xl/activeX/activeX160.bin" ContentType="application/vnd.ms-office.activeX"/>
  <Override PartName="/xl/activeX/activeX161.xml" ContentType="application/vnd.ms-office.activeX+xml"/>
  <Override PartName="/xl/activeX/activeX161.bin" ContentType="application/vnd.ms-office.activeX"/>
  <Override PartName="/xl/activeX/activeX162.xml" ContentType="application/vnd.ms-office.activeX+xml"/>
  <Override PartName="/xl/activeX/activeX162.bin" ContentType="application/vnd.ms-office.activeX"/>
  <Override PartName="/xl/activeX/activeX163.xml" ContentType="application/vnd.ms-office.activeX+xml"/>
  <Override PartName="/xl/activeX/activeX163.bin" ContentType="application/vnd.ms-office.activeX"/>
  <Override PartName="/xl/activeX/activeX164.xml" ContentType="application/vnd.ms-office.activeX+xml"/>
  <Override PartName="/xl/activeX/activeX164.bin" ContentType="application/vnd.ms-office.activeX"/>
  <Override PartName="/xl/activeX/activeX165.xml" ContentType="application/vnd.ms-office.activeX+xml"/>
  <Override PartName="/xl/activeX/activeX165.bin" ContentType="application/vnd.ms-office.activeX"/>
  <Override PartName="/xl/activeX/activeX166.xml" ContentType="application/vnd.ms-office.activeX+xml"/>
  <Override PartName="/xl/activeX/activeX166.bin" ContentType="application/vnd.ms-office.activeX"/>
  <Override PartName="/xl/activeX/activeX167.xml" ContentType="application/vnd.ms-office.activeX+xml"/>
  <Override PartName="/xl/activeX/activeX167.bin" ContentType="application/vnd.ms-office.activeX"/>
  <Override PartName="/xl/activeX/activeX168.xml" ContentType="application/vnd.ms-office.activeX+xml"/>
  <Override PartName="/xl/activeX/activeX168.bin" ContentType="application/vnd.ms-office.activeX"/>
  <Override PartName="/xl/activeX/activeX169.xml" ContentType="application/vnd.ms-office.activeX+xml"/>
  <Override PartName="/xl/activeX/activeX169.bin" ContentType="application/vnd.ms-office.activeX"/>
  <Override PartName="/xl/activeX/activeX170.xml" ContentType="application/vnd.ms-office.activeX+xml"/>
  <Override PartName="/xl/activeX/activeX170.bin" ContentType="application/vnd.ms-office.activeX"/>
  <Override PartName="/xl/activeX/activeX171.xml" ContentType="application/vnd.ms-office.activeX+xml"/>
  <Override PartName="/xl/activeX/activeX171.bin" ContentType="application/vnd.ms-office.activeX"/>
  <Override PartName="/xl/activeX/activeX172.xml" ContentType="application/vnd.ms-office.activeX+xml"/>
  <Override PartName="/xl/activeX/activeX172.bin" ContentType="application/vnd.ms-office.activeX"/>
  <Override PartName="/xl/activeX/activeX173.xml" ContentType="application/vnd.ms-office.activeX+xml"/>
  <Override PartName="/xl/activeX/activeX173.bin" ContentType="application/vnd.ms-office.activeX"/>
  <Override PartName="/xl/activeX/activeX174.xml" ContentType="application/vnd.ms-office.activeX+xml"/>
  <Override PartName="/xl/activeX/activeX174.bin" ContentType="application/vnd.ms-office.activeX"/>
  <Override PartName="/xl/activeX/activeX175.xml" ContentType="application/vnd.ms-office.activeX+xml"/>
  <Override PartName="/xl/activeX/activeX175.bin" ContentType="application/vnd.ms-office.activeX"/>
  <Override PartName="/xl/activeX/activeX176.xml" ContentType="application/vnd.ms-office.activeX+xml"/>
  <Override PartName="/xl/activeX/activeX176.bin" ContentType="application/vnd.ms-office.activeX"/>
  <Override PartName="/xl/activeX/activeX177.xml" ContentType="application/vnd.ms-office.activeX+xml"/>
  <Override PartName="/xl/activeX/activeX177.bin" ContentType="application/vnd.ms-office.activeX"/>
  <Override PartName="/xl/activeX/activeX178.xml" ContentType="application/vnd.ms-office.activeX+xml"/>
  <Override PartName="/xl/activeX/activeX178.bin" ContentType="application/vnd.ms-office.activeX"/>
  <Override PartName="/xl/activeX/activeX179.xml" ContentType="application/vnd.ms-office.activeX+xml"/>
  <Override PartName="/xl/activeX/activeX179.bin" ContentType="application/vnd.ms-office.activeX"/>
  <Override PartName="/xl/activeX/activeX180.xml" ContentType="application/vnd.ms-office.activeX+xml"/>
  <Override PartName="/xl/activeX/activeX180.bin" ContentType="application/vnd.ms-office.activeX"/>
  <Override PartName="/xl/activeX/activeX181.xml" ContentType="application/vnd.ms-office.activeX+xml"/>
  <Override PartName="/xl/activeX/activeX181.bin" ContentType="application/vnd.ms-office.activeX"/>
  <Override PartName="/xl/activeX/activeX182.xml" ContentType="application/vnd.ms-office.activeX+xml"/>
  <Override PartName="/xl/activeX/activeX182.bin" ContentType="application/vnd.ms-office.activeX"/>
  <Override PartName="/xl/activeX/activeX183.xml" ContentType="application/vnd.ms-office.activeX+xml"/>
  <Override PartName="/xl/activeX/activeX183.bin" ContentType="application/vnd.ms-office.activeX"/>
  <Override PartName="/xl/activeX/activeX184.xml" ContentType="application/vnd.ms-office.activeX+xml"/>
  <Override PartName="/xl/activeX/activeX184.bin" ContentType="application/vnd.ms-office.activeX"/>
  <Override PartName="/xl/activeX/activeX185.xml" ContentType="application/vnd.ms-office.activeX+xml"/>
  <Override PartName="/xl/activeX/activeX185.bin" ContentType="application/vnd.ms-office.activeX"/>
  <Override PartName="/xl/activeX/activeX186.xml" ContentType="application/vnd.ms-office.activeX+xml"/>
  <Override PartName="/xl/activeX/activeX186.bin" ContentType="application/vnd.ms-office.activeX"/>
  <Override PartName="/xl/activeX/activeX187.xml" ContentType="application/vnd.ms-office.activeX+xml"/>
  <Override PartName="/xl/activeX/activeX187.bin" ContentType="application/vnd.ms-office.activeX"/>
  <Override PartName="/xl/activeX/activeX188.xml" ContentType="application/vnd.ms-office.activeX+xml"/>
  <Override PartName="/xl/activeX/activeX188.bin" ContentType="application/vnd.ms-office.activeX"/>
  <Override PartName="/xl/activeX/activeX189.xml" ContentType="application/vnd.ms-office.activeX+xml"/>
  <Override PartName="/xl/activeX/activeX189.bin" ContentType="application/vnd.ms-office.activeX"/>
  <Override PartName="/xl/activeX/activeX190.xml" ContentType="application/vnd.ms-office.activeX+xml"/>
  <Override PartName="/xl/activeX/activeX190.bin" ContentType="application/vnd.ms-office.activeX"/>
  <Override PartName="/xl/activeX/activeX191.xml" ContentType="application/vnd.ms-office.activeX+xml"/>
  <Override PartName="/xl/activeX/activeX191.bin" ContentType="application/vnd.ms-office.activeX"/>
  <Override PartName="/xl/activeX/activeX192.xml" ContentType="application/vnd.ms-office.activeX+xml"/>
  <Override PartName="/xl/activeX/activeX192.bin" ContentType="application/vnd.ms-office.activeX"/>
  <Override PartName="/xl/activeX/activeX193.xml" ContentType="application/vnd.ms-office.activeX+xml"/>
  <Override PartName="/xl/activeX/activeX193.bin" ContentType="application/vnd.ms-office.activeX"/>
  <Override PartName="/xl/activeX/activeX194.xml" ContentType="application/vnd.ms-office.activeX+xml"/>
  <Override PartName="/xl/activeX/activeX194.bin" ContentType="application/vnd.ms-office.activeX"/>
  <Override PartName="/xl/activeX/activeX195.xml" ContentType="application/vnd.ms-office.activeX+xml"/>
  <Override PartName="/xl/activeX/activeX195.bin" ContentType="application/vnd.ms-office.activeX"/>
  <Override PartName="/xl/activeX/activeX196.xml" ContentType="application/vnd.ms-office.activeX+xml"/>
  <Override PartName="/xl/activeX/activeX196.bin" ContentType="application/vnd.ms-office.activeX"/>
  <Override PartName="/xl/activeX/activeX197.xml" ContentType="application/vnd.ms-office.activeX+xml"/>
  <Override PartName="/xl/activeX/activeX197.bin" ContentType="application/vnd.ms-office.activeX"/>
  <Override PartName="/xl/tables/table3.xml" ContentType="application/vnd.openxmlformats-officedocument.spreadsheetml.table+xml"/>
  <Override PartName="/xl/activeX/activeX198.xml" ContentType="application/vnd.ms-office.activeX+xml"/>
  <Override PartName="/xl/activeX/activeX198.bin" ContentType="application/vnd.ms-office.activeX"/>
  <Override PartName="/xl/activeX/activeX199.xml" ContentType="application/vnd.ms-office.activeX+xml"/>
  <Override PartName="/xl/activeX/activeX199.bin" ContentType="application/vnd.ms-office.activeX"/>
  <Override PartName="/xl/activeX/activeX200.xml" ContentType="application/vnd.ms-office.activeX+xml"/>
  <Override PartName="/xl/activeX/activeX200.bin" ContentType="application/vnd.ms-office.activeX"/>
  <Override PartName="/xl/activeX/activeX201.xml" ContentType="application/vnd.ms-office.activeX+xml"/>
  <Override PartName="/xl/activeX/activeX201.bin" ContentType="application/vnd.ms-office.activeX"/>
  <Override PartName="/xl/activeX/activeX202.xml" ContentType="application/vnd.ms-office.activeX+xml"/>
  <Override PartName="/xl/activeX/activeX202.bin" ContentType="application/vnd.ms-office.activeX"/>
  <Override PartName="/xl/activeX/activeX203.xml" ContentType="application/vnd.ms-office.activeX+xml"/>
  <Override PartName="/xl/activeX/activeX203.bin" ContentType="application/vnd.ms-office.activeX"/>
  <Override PartName="/xl/activeX/activeX204.xml" ContentType="application/vnd.ms-office.activeX+xml"/>
  <Override PartName="/xl/activeX/activeX204.bin" ContentType="application/vnd.ms-office.activeX"/>
  <Override PartName="/xl/activeX/activeX205.xml" ContentType="application/vnd.ms-office.activeX+xml"/>
  <Override PartName="/xl/activeX/activeX205.bin" ContentType="application/vnd.ms-office.activeX"/>
  <Override PartName="/xl/activeX/activeX206.xml" ContentType="application/vnd.ms-office.activeX+xml"/>
  <Override PartName="/xl/activeX/activeX206.bin" ContentType="application/vnd.ms-office.activeX"/>
  <Override PartName="/xl/activeX/activeX207.xml" ContentType="application/vnd.ms-office.activeX+xml"/>
  <Override PartName="/xl/activeX/activeX207.bin" ContentType="application/vnd.ms-office.activeX"/>
  <Override PartName="/xl/activeX/activeX208.xml" ContentType="application/vnd.ms-office.activeX+xml"/>
  <Override PartName="/xl/activeX/activeX208.bin" ContentType="application/vnd.ms-office.activeX"/>
  <Override PartName="/xl/activeX/activeX209.xml" ContentType="application/vnd.ms-office.activeX+xml"/>
  <Override PartName="/xl/activeX/activeX209.bin" ContentType="application/vnd.ms-office.activeX"/>
  <Override PartName="/xl/activeX/activeX210.xml" ContentType="application/vnd.ms-office.activeX+xml"/>
  <Override PartName="/xl/activeX/activeX210.bin" ContentType="application/vnd.ms-office.activeX"/>
  <Override PartName="/xl/activeX/activeX211.xml" ContentType="application/vnd.ms-office.activeX+xml"/>
  <Override PartName="/xl/activeX/activeX211.bin" ContentType="application/vnd.ms-office.activeX"/>
  <Override PartName="/xl/activeX/activeX212.xml" ContentType="application/vnd.ms-office.activeX+xml"/>
  <Override PartName="/xl/activeX/activeX212.bin" ContentType="application/vnd.ms-office.activeX"/>
  <Override PartName="/xl/activeX/activeX213.xml" ContentType="application/vnd.ms-office.activeX+xml"/>
  <Override PartName="/xl/activeX/activeX213.bin" ContentType="application/vnd.ms-office.activeX"/>
  <Override PartName="/xl/activeX/activeX214.xml" ContentType="application/vnd.ms-office.activeX+xml"/>
  <Override PartName="/xl/activeX/activeX214.bin" ContentType="application/vnd.ms-office.activeX"/>
  <Override PartName="/xl/activeX/activeX215.xml" ContentType="application/vnd.ms-office.activeX+xml"/>
  <Override PartName="/xl/activeX/activeX215.bin" ContentType="application/vnd.ms-office.activeX"/>
  <Override PartName="/xl/activeX/activeX216.xml" ContentType="application/vnd.ms-office.activeX+xml"/>
  <Override PartName="/xl/activeX/activeX216.bin" ContentType="application/vnd.ms-office.activeX"/>
  <Override PartName="/xl/activeX/activeX217.xml" ContentType="application/vnd.ms-office.activeX+xml"/>
  <Override PartName="/xl/activeX/activeX217.bin" ContentType="application/vnd.ms-office.activeX"/>
  <Override PartName="/xl/activeX/activeX218.xml" ContentType="application/vnd.ms-office.activeX+xml"/>
  <Override PartName="/xl/activeX/activeX218.bin" ContentType="application/vnd.ms-office.activeX"/>
  <Override PartName="/xl/activeX/activeX219.xml" ContentType="application/vnd.ms-office.activeX+xml"/>
  <Override PartName="/xl/activeX/activeX219.bin" ContentType="application/vnd.ms-office.activeX"/>
  <Override PartName="/xl/activeX/activeX220.xml" ContentType="application/vnd.ms-office.activeX+xml"/>
  <Override PartName="/xl/activeX/activeX220.bin" ContentType="application/vnd.ms-office.activeX"/>
  <Override PartName="/xl/activeX/activeX221.xml" ContentType="application/vnd.ms-office.activeX+xml"/>
  <Override PartName="/xl/activeX/activeX221.bin" ContentType="application/vnd.ms-office.activeX"/>
  <Override PartName="/xl/activeX/activeX222.xml" ContentType="application/vnd.ms-office.activeX+xml"/>
  <Override PartName="/xl/activeX/activeX222.bin" ContentType="application/vnd.ms-office.activeX"/>
  <Override PartName="/xl/activeX/activeX223.xml" ContentType="application/vnd.ms-office.activeX+xml"/>
  <Override PartName="/xl/activeX/activeX223.bin" ContentType="application/vnd.ms-office.activeX"/>
  <Override PartName="/xl/activeX/activeX224.xml" ContentType="application/vnd.ms-office.activeX+xml"/>
  <Override PartName="/xl/activeX/activeX224.bin" ContentType="application/vnd.ms-office.activeX"/>
  <Override PartName="/xl/activeX/activeX225.xml" ContentType="application/vnd.ms-office.activeX+xml"/>
  <Override PartName="/xl/activeX/activeX225.bin" ContentType="application/vnd.ms-office.activeX"/>
  <Override PartName="/xl/activeX/activeX226.xml" ContentType="application/vnd.ms-office.activeX+xml"/>
  <Override PartName="/xl/activeX/activeX226.bin" ContentType="application/vnd.ms-office.activeX"/>
  <Override PartName="/xl/activeX/activeX227.xml" ContentType="application/vnd.ms-office.activeX+xml"/>
  <Override PartName="/xl/activeX/activeX227.bin" ContentType="application/vnd.ms-office.activeX"/>
  <Override PartName="/xl/activeX/activeX228.xml" ContentType="application/vnd.ms-office.activeX+xml"/>
  <Override PartName="/xl/activeX/activeX228.bin" ContentType="application/vnd.ms-office.activeX"/>
  <Override PartName="/xl/activeX/activeX229.xml" ContentType="application/vnd.ms-office.activeX+xml"/>
  <Override PartName="/xl/activeX/activeX229.bin" ContentType="application/vnd.ms-office.activeX"/>
  <Override PartName="/xl/activeX/activeX230.xml" ContentType="application/vnd.ms-office.activeX+xml"/>
  <Override PartName="/xl/activeX/activeX230.bin" ContentType="application/vnd.ms-office.activeX"/>
  <Override PartName="/xl/activeX/activeX231.xml" ContentType="application/vnd.ms-office.activeX+xml"/>
  <Override PartName="/xl/activeX/activeX231.bin" ContentType="application/vnd.ms-office.activeX"/>
  <Override PartName="/xl/activeX/activeX232.xml" ContentType="application/vnd.ms-office.activeX+xml"/>
  <Override PartName="/xl/activeX/activeX232.bin" ContentType="application/vnd.ms-office.activeX"/>
  <Override PartName="/xl/activeX/activeX233.xml" ContentType="application/vnd.ms-office.activeX+xml"/>
  <Override PartName="/xl/activeX/activeX233.bin" ContentType="application/vnd.ms-office.activeX"/>
  <Override PartName="/xl/activeX/activeX234.xml" ContentType="application/vnd.ms-office.activeX+xml"/>
  <Override PartName="/xl/activeX/activeX234.bin" ContentType="application/vnd.ms-office.activeX"/>
  <Override PartName="/xl/activeX/activeX235.xml" ContentType="application/vnd.ms-office.activeX+xml"/>
  <Override PartName="/xl/activeX/activeX235.bin" ContentType="application/vnd.ms-office.activeX"/>
  <Override PartName="/xl/activeX/activeX236.xml" ContentType="application/vnd.ms-office.activeX+xml"/>
  <Override PartName="/xl/activeX/activeX236.bin" ContentType="application/vnd.ms-office.activeX"/>
  <Override PartName="/xl/activeX/activeX237.xml" ContentType="application/vnd.ms-office.activeX+xml"/>
  <Override PartName="/xl/activeX/activeX237.bin" ContentType="application/vnd.ms-office.activeX"/>
  <Override PartName="/xl/activeX/activeX238.xml" ContentType="application/vnd.ms-office.activeX+xml"/>
  <Override PartName="/xl/activeX/activeX238.bin" ContentType="application/vnd.ms-office.activeX"/>
  <Override PartName="/xl/activeX/activeX239.xml" ContentType="application/vnd.ms-office.activeX+xml"/>
  <Override PartName="/xl/activeX/activeX239.bin" ContentType="application/vnd.ms-office.activeX"/>
  <Override PartName="/xl/activeX/activeX240.xml" ContentType="application/vnd.ms-office.activeX+xml"/>
  <Override PartName="/xl/activeX/activeX240.bin" ContentType="application/vnd.ms-office.activeX"/>
  <Override PartName="/xl/activeX/activeX241.xml" ContentType="application/vnd.ms-office.activeX+xml"/>
  <Override PartName="/xl/activeX/activeX241.bin" ContentType="application/vnd.ms-office.activeX"/>
  <Override PartName="/xl/activeX/activeX242.xml" ContentType="application/vnd.ms-office.activeX+xml"/>
  <Override PartName="/xl/activeX/activeX242.bin" ContentType="application/vnd.ms-office.activeX"/>
  <Override PartName="/xl/activeX/activeX243.xml" ContentType="application/vnd.ms-office.activeX+xml"/>
  <Override PartName="/xl/activeX/activeX243.bin" ContentType="application/vnd.ms-office.activeX"/>
  <Override PartName="/xl/activeX/activeX244.xml" ContentType="application/vnd.ms-office.activeX+xml"/>
  <Override PartName="/xl/activeX/activeX244.bin" ContentType="application/vnd.ms-office.activeX"/>
  <Override PartName="/xl/activeX/activeX245.xml" ContentType="application/vnd.ms-office.activeX+xml"/>
  <Override PartName="/xl/activeX/activeX245.bin" ContentType="application/vnd.ms-office.activeX"/>
  <Override PartName="/xl/activeX/activeX246.xml" ContentType="application/vnd.ms-office.activeX+xml"/>
  <Override PartName="/xl/activeX/activeX246.bin" ContentType="application/vnd.ms-office.activeX"/>
  <Override PartName="/xl/activeX/activeX247.xml" ContentType="application/vnd.ms-office.activeX+xml"/>
  <Override PartName="/xl/activeX/activeX247.bin" ContentType="application/vnd.ms-office.activeX"/>
  <Override PartName="/xl/activeX/activeX248.xml" ContentType="application/vnd.ms-office.activeX+xml"/>
  <Override PartName="/xl/activeX/activeX248.bin" ContentType="application/vnd.ms-office.activeX"/>
  <Override PartName="/xl/activeX/activeX249.xml" ContentType="application/vnd.ms-office.activeX+xml"/>
  <Override PartName="/xl/activeX/activeX249.bin" ContentType="application/vnd.ms-office.activeX"/>
  <Override PartName="/xl/activeX/activeX250.xml" ContentType="application/vnd.ms-office.activeX+xml"/>
  <Override PartName="/xl/activeX/activeX250.bin" ContentType="application/vnd.ms-office.activeX"/>
  <Override PartName="/xl/activeX/activeX251.xml" ContentType="application/vnd.ms-office.activeX+xml"/>
  <Override PartName="/xl/activeX/activeX251.bin" ContentType="application/vnd.ms-office.activeX"/>
  <Override PartName="/xl/activeX/activeX252.xml" ContentType="application/vnd.ms-office.activeX+xml"/>
  <Override PartName="/xl/activeX/activeX252.bin" ContentType="application/vnd.ms-office.activeX"/>
  <Override PartName="/xl/activeX/activeX253.xml" ContentType="application/vnd.ms-office.activeX+xml"/>
  <Override PartName="/xl/activeX/activeX253.bin" ContentType="application/vnd.ms-office.activeX"/>
  <Override PartName="/xl/activeX/activeX254.xml" ContentType="application/vnd.ms-office.activeX+xml"/>
  <Override PartName="/xl/activeX/activeX254.bin" ContentType="application/vnd.ms-office.activeX"/>
  <Override PartName="/xl/activeX/activeX255.xml" ContentType="application/vnd.ms-office.activeX+xml"/>
  <Override PartName="/xl/activeX/activeX255.bin" ContentType="application/vnd.ms-office.activeX"/>
  <Override PartName="/xl/activeX/activeX256.xml" ContentType="application/vnd.ms-office.activeX+xml"/>
  <Override PartName="/xl/activeX/activeX256.bin" ContentType="application/vnd.ms-office.activeX"/>
  <Override PartName="/xl/activeX/activeX257.xml" ContentType="application/vnd.ms-office.activeX+xml"/>
  <Override PartName="/xl/activeX/activeX257.bin" ContentType="application/vnd.ms-office.activeX"/>
  <Override PartName="/xl/activeX/activeX258.xml" ContentType="application/vnd.ms-office.activeX+xml"/>
  <Override PartName="/xl/activeX/activeX258.bin" ContentType="application/vnd.ms-office.activeX"/>
  <Override PartName="/xl/activeX/activeX259.xml" ContentType="application/vnd.ms-office.activeX+xml"/>
  <Override PartName="/xl/activeX/activeX259.bin" ContentType="application/vnd.ms-office.activeX"/>
  <Override PartName="/xl/activeX/activeX260.xml" ContentType="application/vnd.ms-office.activeX+xml"/>
  <Override PartName="/xl/activeX/activeX260.bin" ContentType="application/vnd.ms-office.activeX"/>
  <Override PartName="/xl/activeX/activeX261.xml" ContentType="application/vnd.ms-office.activeX+xml"/>
  <Override PartName="/xl/activeX/activeX261.bin" ContentType="application/vnd.ms-office.activeX"/>
  <Override PartName="/xl/activeX/activeX262.xml" ContentType="application/vnd.ms-office.activeX+xml"/>
  <Override PartName="/xl/activeX/activeX262.bin" ContentType="application/vnd.ms-office.activeX"/>
  <Override PartName="/xl/activeX/activeX263.xml" ContentType="application/vnd.ms-office.activeX+xml"/>
  <Override PartName="/xl/activeX/activeX263.bin" ContentType="application/vnd.ms-office.activeX"/>
  <Override PartName="/xl/tables/table4.xml" ContentType="application/vnd.openxmlformats-officedocument.spreadsheetml.table+xml"/>
  <Override PartName="/xl/activeX/activeX264.xml" ContentType="application/vnd.ms-office.activeX+xml"/>
  <Override PartName="/xl/activeX/activeX264.bin" ContentType="application/vnd.ms-office.activeX"/>
  <Override PartName="/xl/activeX/activeX265.xml" ContentType="application/vnd.ms-office.activeX+xml"/>
  <Override PartName="/xl/activeX/activeX265.bin" ContentType="application/vnd.ms-office.activeX"/>
  <Override PartName="/xl/activeX/activeX266.xml" ContentType="application/vnd.ms-office.activeX+xml"/>
  <Override PartName="/xl/activeX/activeX266.bin" ContentType="application/vnd.ms-office.activeX"/>
  <Override PartName="/xl/activeX/activeX267.xml" ContentType="application/vnd.ms-office.activeX+xml"/>
  <Override PartName="/xl/activeX/activeX267.bin" ContentType="application/vnd.ms-office.activeX"/>
  <Override PartName="/xl/activeX/activeX268.xml" ContentType="application/vnd.ms-office.activeX+xml"/>
  <Override PartName="/xl/activeX/activeX268.bin" ContentType="application/vnd.ms-office.activeX"/>
  <Override PartName="/xl/activeX/activeX269.xml" ContentType="application/vnd.ms-office.activeX+xml"/>
  <Override PartName="/xl/activeX/activeX269.bin" ContentType="application/vnd.ms-office.activeX"/>
  <Override PartName="/xl/activeX/activeX270.xml" ContentType="application/vnd.ms-office.activeX+xml"/>
  <Override PartName="/xl/activeX/activeX270.bin" ContentType="application/vnd.ms-office.activeX"/>
  <Override PartName="/xl/activeX/activeX271.xml" ContentType="application/vnd.ms-office.activeX+xml"/>
  <Override PartName="/xl/activeX/activeX271.bin" ContentType="application/vnd.ms-office.activeX"/>
  <Override PartName="/xl/activeX/activeX272.xml" ContentType="application/vnd.ms-office.activeX+xml"/>
  <Override PartName="/xl/activeX/activeX272.bin" ContentType="application/vnd.ms-office.activeX"/>
  <Override PartName="/xl/activeX/activeX273.xml" ContentType="application/vnd.ms-office.activeX+xml"/>
  <Override PartName="/xl/activeX/activeX273.bin" ContentType="application/vnd.ms-office.activeX"/>
  <Override PartName="/xl/activeX/activeX274.xml" ContentType="application/vnd.ms-office.activeX+xml"/>
  <Override PartName="/xl/activeX/activeX274.bin" ContentType="application/vnd.ms-office.activeX"/>
  <Override PartName="/xl/activeX/activeX275.xml" ContentType="application/vnd.ms-office.activeX+xml"/>
  <Override PartName="/xl/activeX/activeX275.bin" ContentType="application/vnd.ms-office.activeX"/>
  <Override PartName="/xl/activeX/activeX276.xml" ContentType="application/vnd.ms-office.activeX+xml"/>
  <Override PartName="/xl/activeX/activeX276.bin" ContentType="application/vnd.ms-office.activeX"/>
  <Override PartName="/xl/activeX/activeX277.xml" ContentType="application/vnd.ms-office.activeX+xml"/>
  <Override PartName="/xl/activeX/activeX277.bin" ContentType="application/vnd.ms-office.activeX"/>
  <Override PartName="/xl/activeX/activeX278.xml" ContentType="application/vnd.ms-office.activeX+xml"/>
  <Override PartName="/xl/activeX/activeX278.bin" ContentType="application/vnd.ms-office.activeX"/>
  <Override PartName="/xl/activeX/activeX279.xml" ContentType="application/vnd.ms-office.activeX+xml"/>
  <Override PartName="/xl/activeX/activeX279.bin" ContentType="application/vnd.ms-office.activeX"/>
  <Override PartName="/xl/activeX/activeX280.xml" ContentType="application/vnd.ms-office.activeX+xml"/>
  <Override PartName="/xl/activeX/activeX280.bin" ContentType="application/vnd.ms-office.activeX"/>
  <Override PartName="/xl/activeX/activeX281.xml" ContentType="application/vnd.ms-office.activeX+xml"/>
  <Override PartName="/xl/activeX/activeX281.bin" ContentType="application/vnd.ms-office.activeX"/>
  <Override PartName="/xl/activeX/activeX282.xml" ContentType="application/vnd.ms-office.activeX+xml"/>
  <Override PartName="/xl/activeX/activeX282.bin" ContentType="application/vnd.ms-office.activeX"/>
  <Override PartName="/xl/activeX/activeX283.xml" ContentType="application/vnd.ms-office.activeX+xml"/>
  <Override PartName="/xl/activeX/activeX283.bin" ContentType="application/vnd.ms-office.activeX"/>
  <Override PartName="/xl/activeX/activeX284.xml" ContentType="application/vnd.ms-office.activeX+xml"/>
  <Override PartName="/xl/activeX/activeX284.bin" ContentType="application/vnd.ms-office.activeX"/>
  <Override PartName="/xl/activeX/activeX285.xml" ContentType="application/vnd.ms-office.activeX+xml"/>
  <Override PartName="/xl/activeX/activeX285.bin" ContentType="application/vnd.ms-office.activeX"/>
  <Override PartName="/xl/activeX/activeX286.xml" ContentType="application/vnd.ms-office.activeX+xml"/>
  <Override PartName="/xl/activeX/activeX286.bin" ContentType="application/vnd.ms-office.activeX"/>
  <Override PartName="/xl/activeX/activeX287.xml" ContentType="application/vnd.ms-office.activeX+xml"/>
  <Override PartName="/xl/activeX/activeX287.bin" ContentType="application/vnd.ms-office.activeX"/>
  <Override PartName="/xl/activeX/activeX288.xml" ContentType="application/vnd.ms-office.activeX+xml"/>
  <Override PartName="/xl/activeX/activeX288.bin" ContentType="application/vnd.ms-office.activeX"/>
  <Override PartName="/xl/activeX/activeX289.xml" ContentType="application/vnd.ms-office.activeX+xml"/>
  <Override PartName="/xl/activeX/activeX289.bin" ContentType="application/vnd.ms-office.activeX"/>
  <Override PartName="/xl/activeX/activeX290.xml" ContentType="application/vnd.ms-office.activeX+xml"/>
  <Override PartName="/xl/activeX/activeX290.bin" ContentType="application/vnd.ms-office.activeX"/>
  <Override PartName="/xl/activeX/activeX291.xml" ContentType="application/vnd.ms-office.activeX+xml"/>
  <Override PartName="/xl/activeX/activeX291.bin" ContentType="application/vnd.ms-office.activeX"/>
  <Override PartName="/xl/activeX/activeX292.xml" ContentType="application/vnd.ms-office.activeX+xml"/>
  <Override PartName="/xl/activeX/activeX292.bin" ContentType="application/vnd.ms-office.activeX"/>
  <Override PartName="/xl/activeX/activeX293.xml" ContentType="application/vnd.ms-office.activeX+xml"/>
  <Override PartName="/xl/activeX/activeX293.bin" ContentType="application/vnd.ms-office.activeX"/>
  <Override PartName="/xl/activeX/activeX294.xml" ContentType="application/vnd.ms-office.activeX+xml"/>
  <Override PartName="/xl/activeX/activeX294.bin" ContentType="application/vnd.ms-office.activeX"/>
  <Override PartName="/xl/activeX/activeX295.xml" ContentType="application/vnd.ms-office.activeX+xml"/>
  <Override PartName="/xl/activeX/activeX295.bin" ContentType="application/vnd.ms-office.activeX"/>
  <Override PartName="/xl/activeX/activeX296.xml" ContentType="application/vnd.ms-office.activeX+xml"/>
  <Override PartName="/xl/activeX/activeX296.bin" ContentType="application/vnd.ms-office.activeX"/>
  <Override PartName="/xl/activeX/activeX297.xml" ContentType="application/vnd.ms-office.activeX+xml"/>
  <Override PartName="/xl/activeX/activeX297.bin" ContentType="application/vnd.ms-office.activeX"/>
  <Override PartName="/xl/activeX/activeX298.xml" ContentType="application/vnd.ms-office.activeX+xml"/>
  <Override PartName="/xl/activeX/activeX298.bin" ContentType="application/vnd.ms-office.activeX"/>
  <Override PartName="/xl/activeX/activeX299.xml" ContentType="application/vnd.ms-office.activeX+xml"/>
  <Override PartName="/xl/activeX/activeX299.bin" ContentType="application/vnd.ms-office.activeX"/>
  <Override PartName="/xl/activeX/activeX300.xml" ContentType="application/vnd.ms-office.activeX+xml"/>
  <Override PartName="/xl/activeX/activeX300.bin" ContentType="application/vnd.ms-office.activeX"/>
  <Override PartName="/xl/activeX/activeX301.xml" ContentType="application/vnd.ms-office.activeX+xml"/>
  <Override PartName="/xl/activeX/activeX301.bin" ContentType="application/vnd.ms-office.activeX"/>
  <Override PartName="/xl/activeX/activeX302.xml" ContentType="application/vnd.ms-office.activeX+xml"/>
  <Override PartName="/xl/activeX/activeX302.bin" ContentType="application/vnd.ms-office.activeX"/>
  <Override PartName="/xl/activeX/activeX303.xml" ContentType="application/vnd.ms-office.activeX+xml"/>
  <Override PartName="/xl/activeX/activeX303.bin" ContentType="application/vnd.ms-office.activeX"/>
  <Override PartName="/xl/activeX/activeX304.xml" ContentType="application/vnd.ms-office.activeX+xml"/>
  <Override PartName="/xl/activeX/activeX304.bin" ContentType="application/vnd.ms-office.activeX"/>
  <Override PartName="/xl/activeX/activeX305.xml" ContentType="application/vnd.ms-office.activeX+xml"/>
  <Override PartName="/xl/activeX/activeX305.bin" ContentType="application/vnd.ms-office.activeX"/>
  <Override PartName="/xl/activeX/activeX306.xml" ContentType="application/vnd.ms-office.activeX+xml"/>
  <Override PartName="/xl/activeX/activeX306.bin" ContentType="application/vnd.ms-office.activeX"/>
  <Override PartName="/xl/activeX/activeX307.xml" ContentType="application/vnd.ms-office.activeX+xml"/>
  <Override PartName="/xl/activeX/activeX307.bin" ContentType="application/vnd.ms-office.activeX"/>
  <Override PartName="/xl/activeX/activeX308.xml" ContentType="application/vnd.ms-office.activeX+xml"/>
  <Override PartName="/xl/activeX/activeX308.bin" ContentType="application/vnd.ms-office.activeX"/>
  <Override PartName="/xl/tables/table5.xml" ContentType="application/vnd.openxmlformats-officedocument.spreadsheetml.table+xml"/>
  <Override PartName="/xl/activeX/activeX309.xml" ContentType="application/vnd.ms-office.activeX+xml"/>
  <Override PartName="/xl/activeX/activeX309.bin" ContentType="application/vnd.ms-office.activeX"/>
  <Override PartName="/xl/activeX/activeX310.xml" ContentType="application/vnd.ms-office.activeX+xml"/>
  <Override PartName="/xl/activeX/activeX310.bin" ContentType="application/vnd.ms-office.activeX"/>
  <Override PartName="/xl/activeX/activeX311.xml" ContentType="application/vnd.ms-office.activeX+xml"/>
  <Override PartName="/xl/activeX/activeX311.bin" ContentType="application/vnd.ms-office.activeX"/>
  <Override PartName="/xl/activeX/activeX312.xml" ContentType="application/vnd.ms-office.activeX+xml"/>
  <Override PartName="/xl/activeX/activeX312.bin" ContentType="application/vnd.ms-office.activeX"/>
  <Override PartName="/xl/activeX/activeX313.xml" ContentType="application/vnd.ms-office.activeX+xml"/>
  <Override PartName="/xl/activeX/activeX313.bin" ContentType="application/vnd.ms-office.activeX"/>
  <Override PartName="/xl/activeX/activeX314.xml" ContentType="application/vnd.ms-office.activeX+xml"/>
  <Override PartName="/xl/activeX/activeX314.bin" ContentType="application/vnd.ms-office.activeX"/>
  <Override PartName="/xl/activeX/activeX315.xml" ContentType="application/vnd.ms-office.activeX+xml"/>
  <Override PartName="/xl/activeX/activeX315.bin" ContentType="application/vnd.ms-office.activeX"/>
  <Override PartName="/xl/activeX/activeX316.xml" ContentType="application/vnd.ms-office.activeX+xml"/>
  <Override PartName="/xl/activeX/activeX316.bin" ContentType="application/vnd.ms-office.activeX"/>
  <Override PartName="/xl/activeX/activeX317.xml" ContentType="application/vnd.ms-office.activeX+xml"/>
  <Override PartName="/xl/activeX/activeX317.bin" ContentType="application/vnd.ms-office.activeX"/>
  <Override PartName="/xl/activeX/activeX318.xml" ContentType="application/vnd.ms-office.activeX+xml"/>
  <Override PartName="/xl/activeX/activeX318.bin" ContentType="application/vnd.ms-office.activeX"/>
  <Override PartName="/xl/activeX/activeX319.xml" ContentType="application/vnd.ms-office.activeX+xml"/>
  <Override PartName="/xl/activeX/activeX319.bin" ContentType="application/vnd.ms-office.activeX"/>
  <Override PartName="/xl/activeX/activeX320.xml" ContentType="application/vnd.ms-office.activeX+xml"/>
  <Override PartName="/xl/activeX/activeX320.bin" ContentType="application/vnd.ms-office.activeX"/>
  <Override PartName="/xl/activeX/activeX321.xml" ContentType="application/vnd.ms-office.activeX+xml"/>
  <Override PartName="/xl/activeX/activeX321.bin" ContentType="application/vnd.ms-office.activeX"/>
  <Override PartName="/xl/activeX/activeX322.xml" ContentType="application/vnd.ms-office.activeX+xml"/>
  <Override PartName="/xl/activeX/activeX322.bin" ContentType="application/vnd.ms-office.activeX"/>
  <Override PartName="/xl/activeX/activeX323.xml" ContentType="application/vnd.ms-office.activeX+xml"/>
  <Override PartName="/xl/activeX/activeX323.bin" ContentType="application/vnd.ms-office.activeX"/>
  <Override PartName="/xl/activeX/activeX324.xml" ContentType="application/vnd.ms-office.activeX+xml"/>
  <Override PartName="/xl/activeX/activeX324.bin" ContentType="application/vnd.ms-office.activeX"/>
  <Override PartName="/xl/activeX/activeX325.xml" ContentType="application/vnd.ms-office.activeX+xml"/>
  <Override PartName="/xl/activeX/activeX325.bin" ContentType="application/vnd.ms-office.activeX"/>
  <Override PartName="/xl/activeX/activeX326.xml" ContentType="application/vnd.ms-office.activeX+xml"/>
  <Override PartName="/xl/activeX/activeX326.bin" ContentType="application/vnd.ms-office.activeX"/>
  <Override PartName="/xl/activeX/activeX327.xml" ContentType="application/vnd.ms-office.activeX+xml"/>
  <Override PartName="/xl/activeX/activeX327.bin" ContentType="application/vnd.ms-office.activeX"/>
  <Override PartName="/xl/activeX/activeX328.xml" ContentType="application/vnd.ms-office.activeX+xml"/>
  <Override PartName="/xl/activeX/activeX328.bin" ContentType="application/vnd.ms-office.activeX"/>
  <Override PartName="/xl/activeX/activeX329.xml" ContentType="application/vnd.ms-office.activeX+xml"/>
  <Override PartName="/xl/activeX/activeX329.bin" ContentType="application/vnd.ms-office.activeX"/>
  <Override PartName="/xl/activeX/activeX330.xml" ContentType="application/vnd.ms-office.activeX+xml"/>
  <Override PartName="/xl/activeX/activeX330.bin" ContentType="application/vnd.ms-office.activeX"/>
  <Override PartName="/xl/activeX/activeX331.xml" ContentType="application/vnd.ms-office.activeX+xml"/>
  <Override PartName="/xl/activeX/activeX331.bin" ContentType="application/vnd.ms-office.activeX"/>
  <Override PartName="/xl/activeX/activeX332.xml" ContentType="application/vnd.ms-office.activeX+xml"/>
  <Override PartName="/xl/activeX/activeX332.bin" ContentType="application/vnd.ms-office.activeX"/>
  <Override PartName="/xl/activeX/activeX333.xml" ContentType="application/vnd.ms-office.activeX+xml"/>
  <Override PartName="/xl/activeX/activeX333.bin" ContentType="application/vnd.ms-office.activeX"/>
  <Override PartName="/xl/activeX/activeX334.xml" ContentType="application/vnd.ms-office.activeX+xml"/>
  <Override PartName="/xl/activeX/activeX334.bin" ContentType="application/vnd.ms-office.activeX"/>
  <Override PartName="/xl/activeX/activeX335.xml" ContentType="application/vnd.ms-office.activeX+xml"/>
  <Override PartName="/xl/activeX/activeX335.bin" ContentType="application/vnd.ms-office.activeX"/>
  <Override PartName="/xl/activeX/activeX336.xml" ContentType="application/vnd.ms-office.activeX+xml"/>
  <Override PartName="/xl/activeX/activeX336.bin" ContentType="application/vnd.ms-office.activeX"/>
  <Override PartName="/xl/activeX/activeX337.xml" ContentType="application/vnd.ms-office.activeX+xml"/>
  <Override PartName="/xl/activeX/activeX337.bin" ContentType="application/vnd.ms-office.activeX"/>
  <Override PartName="/xl/activeX/activeX338.xml" ContentType="application/vnd.ms-office.activeX+xml"/>
  <Override PartName="/xl/activeX/activeX338.bin" ContentType="application/vnd.ms-office.activeX"/>
  <Override PartName="/xl/activeX/activeX339.xml" ContentType="application/vnd.ms-office.activeX+xml"/>
  <Override PartName="/xl/activeX/activeX339.bin" ContentType="application/vnd.ms-office.activeX"/>
  <Override PartName="/xl/activeX/activeX340.xml" ContentType="application/vnd.ms-office.activeX+xml"/>
  <Override PartName="/xl/activeX/activeX340.bin" ContentType="application/vnd.ms-office.activeX"/>
  <Override PartName="/xl/activeX/activeX341.xml" ContentType="application/vnd.ms-office.activeX+xml"/>
  <Override PartName="/xl/activeX/activeX341.bin" ContentType="application/vnd.ms-office.activeX"/>
  <Override PartName="/xl/activeX/activeX342.xml" ContentType="application/vnd.ms-office.activeX+xml"/>
  <Override PartName="/xl/activeX/activeX342.bin" ContentType="application/vnd.ms-office.activeX"/>
  <Override PartName="/xl/activeX/activeX343.xml" ContentType="application/vnd.ms-office.activeX+xml"/>
  <Override PartName="/xl/activeX/activeX343.bin" ContentType="application/vnd.ms-office.activeX"/>
  <Override PartName="/xl/activeX/activeX344.xml" ContentType="application/vnd.ms-office.activeX+xml"/>
  <Override PartName="/xl/activeX/activeX344.bin" ContentType="application/vnd.ms-office.activeX"/>
  <Override PartName="/xl/activeX/activeX345.xml" ContentType="application/vnd.ms-office.activeX+xml"/>
  <Override PartName="/xl/activeX/activeX345.bin" ContentType="application/vnd.ms-office.activeX"/>
  <Override PartName="/xl/activeX/activeX346.xml" ContentType="application/vnd.ms-office.activeX+xml"/>
  <Override PartName="/xl/activeX/activeX346.bin" ContentType="application/vnd.ms-office.activeX"/>
  <Override PartName="/xl/activeX/activeX347.xml" ContentType="application/vnd.ms-office.activeX+xml"/>
  <Override PartName="/xl/activeX/activeX347.bin" ContentType="application/vnd.ms-office.activeX"/>
  <Override PartName="/xl/activeX/activeX348.xml" ContentType="application/vnd.ms-office.activeX+xml"/>
  <Override PartName="/xl/activeX/activeX348.bin" ContentType="application/vnd.ms-office.activeX"/>
  <Override PartName="/xl/activeX/activeX349.xml" ContentType="application/vnd.ms-office.activeX+xml"/>
  <Override PartName="/xl/activeX/activeX349.bin" ContentType="application/vnd.ms-office.activeX"/>
  <Override PartName="/xl/activeX/activeX350.xml" ContentType="application/vnd.ms-office.activeX+xml"/>
  <Override PartName="/xl/activeX/activeX350.bin" ContentType="application/vnd.ms-office.activeX"/>
  <Override PartName="/xl/activeX/activeX351.xml" ContentType="application/vnd.ms-office.activeX+xml"/>
  <Override PartName="/xl/activeX/activeX351.bin" ContentType="application/vnd.ms-office.activeX"/>
  <Override PartName="/xl/activeX/activeX352.xml" ContentType="application/vnd.ms-office.activeX+xml"/>
  <Override PartName="/xl/activeX/activeX352.bin" ContentType="application/vnd.ms-office.activeX"/>
  <Override PartName="/xl/activeX/activeX353.xml" ContentType="application/vnd.ms-office.activeX+xml"/>
  <Override PartName="/xl/activeX/activeX353.bin" ContentType="application/vnd.ms-office.activeX"/>
  <Override PartName="/xl/activeX/activeX354.xml" ContentType="application/vnd.ms-office.activeX+xml"/>
  <Override PartName="/xl/activeX/activeX354.bin" ContentType="application/vnd.ms-office.activeX"/>
  <Override PartName="/xl/activeX/activeX355.xml" ContentType="application/vnd.ms-office.activeX+xml"/>
  <Override PartName="/xl/activeX/activeX355.bin" ContentType="application/vnd.ms-office.activeX"/>
  <Override PartName="/xl/activeX/activeX356.xml" ContentType="application/vnd.ms-office.activeX+xml"/>
  <Override PartName="/xl/activeX/activeX356.bin" ContentType="application/vnd.ms-office.activeX"/>
  <Override PartName="/xl/activeX/activeX357.xml" ContentType="application/vnd.ms-office.activeX+xml"/>
  <Override PartName="/xl/activeX/activeX357.bin" ContentType="application/vnd.ms-office.activeX"/>
  <Override PartName="/xl/activeX/activeX358.xml" ContentType="application/vnd.ms-office.activeX+xml"/>
  <Override PartName="/xl/activeX/activeX370.bin" ContentType="application/vnd.ms-office.activeX"/>
  <Override PartName="/xl/tables/table9.xml" ContentType="application/vnd.openxmlformats-officedocument.spreadsheetml.table+xml"/>
  <Override PartName="/xl/activeX/activeX390.xml" ContentType="application/vnd.ms-office.activeX+xml"/>
  <Override PartName="/xl/activeX/activeX390.bin" ContentType="application/vnd.ms-office.activeX"/>
  <Override PartName="/xl/activeX/activeX450.xml" ContentType="application/vnd.ms-office.activeX+xml"/>
  <Override PartName="/xl/activeX/activeX450.bin" ContentType="application/vnd.ms-office.activeX"/>
  <Override PartName="/xl/activeX/activeX365.xml" ContentType="application/vnd.ms-office.activeX+xml"/>
  <Override PartName="/xl/activeX/activeX451.xml" ContentType="application/vnd.ms-office.activeX+xml"/>
  <Override PartName="/xl/activeX/activeX451.bin" ContentType="application/vnd.ms-office.activeX"/>
  <Override PartName="/xl/activeX/activeX391.xml" ContentType="application/vnd.ms-office.activeX+xml"/>
  <Override PartName="/xl/activeX/activeX452.xml" ContentType="application/vnd.ms-office.activeX+xml"/>
  <Override PartName="/xl/activeX/activeX452.bin" ContentType="application/vnd.ms-office.activeX"/>
  <Override PartName="/xl/activeX/activeX391.bin" ContentType="application/vnd.ms-office.activeX"/>
  <Override PartName="/xl/activeX/activeX453.xml" ContentType="application/vnd.ms-office.activeX+xml"/>
  <Override PartName="/xl/activeX/activeX453.bin" ContentType="application/vnd.ms-office.activeX"/>
  <Override PartName="/xl/activeX/activeX371.xml" ContentType="application/vnd.ms-office.activeX+xml"/>
  <Override PartName="/xl/activeX/activeX454.xml" ContentType="application/vnd.ms-office.activeX+xml"/>
  <Override PartName="/xl/activeX/activeX454.bin" ContentType="application/vnd.ms-office.activeX"/>
  <Override PartName="/xl/activeX/activeX392.xml" ContentType="application/vnd.ms-office.activeX+xml"/>
  <Override PartName="/xl/activeX/activeX455.xml" ContentType="application/vnd.ms-office.activeX+xml"/>
  <Override PartName="/xl/activeX/activeX455.bin" ContentType="application/vnd.ms-office.activeX"/>
  <Override PartName="/xl/activeX/activeX392.bin" ContentType="application/vnd.ms-office.activeX"/>
  <Override PartName="/xl/activeX/activeX456.xml" ContentType="application/vnd.ms-office.activeX+xml"/>
  <Override PartName="/xl/activeX/activeX456.bin" ContentType="application/vnd.ms-office.activeX"/>
  <Override PartName="/xl/activeX/activeX371.bin" ContentType="application/vnd.ms-office.activeX"/>
  <Override PartName="/xl/activeX/activeX457.xml" ContentType="application/vnd.ms-office.activeX+xml"/>
  <Override PartName="/xl/activeX/activeX457.bin" ContentType="application/vnd.ms-office.activeX"/>
  <Override PartName="/xl/activeX/activeX393.xml" ContentType="application/vnd.ms-office.activeX+xml"/>
  <Override PartName="/xl/activeX/activeX458.xml" ContentType="application/vnd.ms-office.activeX+xml"/>
  <Override PartName="/xl/activeX/activeX458.bin" ContentType="application/vnd.ms-office.activeX"/>
  <Override PartName="/xl/activeX/activeX393.bin" ContentType="application/vnd.ms-office.activeX"/>
  <Override PartName="/xl/activeX/activeX459.xml" ContentType="application/vnd.ms-office.activeX+xml"/>
  <Override PartName="/xl/activeX/activeX459.bin" ContentType="application/vnd.ms-office.activeX"/>
  <Override PartName="/xl/activeX/activeX365.bin" ContentType="application/vnd.ms-office.activeX"/>
  <Override PartName="/xl/activeX/activeX460.xml" ContentType="application/vnd.ms-office.activeX+xml"/>
  <Override PartName="/xl/activeX/activeX460.bin" ContentType="application/vnd.ms-office.activeX"/>
  <Override PartName="/xl/activeX/activeX394.xml" ContentType="application/vnd.ms-office.activeX+xml"/>
  <Override PartName="/xl/activeX/activeX461.xml" ContentType="application/vnd.ms-office.activeX+xml"/>
  <Override PartName="/xl/activeX/activeX461.bin" ContentType="application/vnd.ms-office.activeX"/>
  <Override PartName="/xl/activeX/activeX394.bin" ContentType="application/vnd.ms-office.activeX"/>
  <Override PartName="/xl/activeX/activeX462.xml" ContentType="application/vnd.ms-office.activeX+xml"/>
  <Override PartName="/xl/activeX/activeX462.bin" ContentType="application/vnd.ms-office.activeX"/>
  <Override PartName="/xl/activeX/activeX372.xml" ContentType="application/vnd.ms-office.activeX+xml"/>
  <Override PartName="/xl/activeX/activeX463.xml" ContentType="application/vnd.ms-office.activeX+xml"/>
  <Override PartName="/xl/activeX/activeX463.bin" ContentType="application/vnd.ms-office.activeX"/>
  <Override PartName="/xl/activeX/activeX395.xml" ContentType="application/vnd.ms-office.activeX+xml"/>
  <Override PartName="/xl/activeX/activeX464.xml" ContentType="application/vnd.ms-office.activeX+xml"/>
  <Override PartName="/xl/activeX/activeX464.bin" ContentType="application/vnd.ms-office.activeX"/>
  <Override PartName="/xl/activeX/activeX395.bin" ContentType="application/vnd.ms-office.activeX"/>
  <Override PartName="/xl/activeX/activeX465.xml" ContentType="application/vnd.ms-office.activeX+xml"/>
  <Override PartName="/xl/activeX/activeX465.bin" ContentType="application/vnd.ms-office.activeX"/>
  <Override PartName="/xl/activeX/activeX372.bin" ContentType="application/vnd.ms-office.activeX"/>
  <Override PartName="/xl/activeX/activeX466.xml" ContentType="application/vnd.ms-office.activeX+xml"/>
  <Override PartName="/xl/activeX/activeX466.bin" ContentType="application/vnd.ms-office.activeX"/>
  <Override PartName="/xl/activeX/activeX396.xml" ContentType="application/vnd.ms-office.activeX+xml"/>
  <Override PartName="/xl/activeX/activeX467.xml" ContentType="application/vnd.ms-office.activeX+xml"/>
  <Override PartName="/xl/activeX/activeX467.bin" ContentType="application/vnd.ms-office.activeX"/>
  <Override PartName="/xl/activeX/activeX396.bin" ContentType="application/vnd.ms-office.activeX"/>
  <Override PartName="/xl/activeX/activeX468.xml" ContentType="application/vnd.ms-office.activeX+xml"/>
  <Override PartName="/xl/activeX/activeX468.bin" ContentType="application/vnd.ms-office.activeX"/>
  <Override PartName="/xl/activeX/activeX362.bin" ContentType="application/vnd.ms-office.activeX"/>
  <Override PartName="/xl/activeX/activeX469.xml" ContentType="application/vnd.ms-office.activeX+xml"/>
  <Override PartName="/xl/activeX/activeX469.bin" ContentType="application/vnd.ms-office.activeX"/>
  <Override PartName="/xl/activeX/activeX397.xml" ContentType="application/vnd.ms-office.activeX+xml"/>
  <Override PartName="/xl/activeX/activeX470.xml" ContentType="application/vnd.ms-office.activeX+xml"/>
  <Override PartName="/xl/activeX/activeX470.bin" ContentType="application/vnd.ms-office.activeX"/>
  <Override PartName="/xl/activeX/activeX397.bin" ContentType="application/vnd.ms-office.activeX"/>
  <Override PartName="/xl/activeX/activeX471.xml" ContentType="application/vnd.ms-office.activeX+xml"/>
  <Override PartName="/xl/activeX/activeX471.bin" ContentType="application/vnd.ms-office.activeX"/>
  <Override PartName="/xl/activeX/activeX373.xml" ContentType="application/vnd.ms-office.activeX+xml"/>
  <Override PartName="/xl/activeX/activeX472.xml" ContentType="application/vnd.ms-office.activeX+xml"/>
  <Override PartName="/xl/activeX/activeX472.bin" ContentType="application/vnd.ms-office.activeX"/>
  <Override PartName="/xl/activeX/activeX398.xml" ContentType="application/vnd.ms-office.activeX+xml"/>
  <Override PartName="/xl/activeX/activeX473.xml" ContentType="application/vnd.ms-office.activeX+xml"/>
  <Override PartName="/xl/activeX/activeX473.bin" ContentType="application/vnd.ms-office.activeX"/>
  <Override PartName="/xl/activeX/activeX398.bin" ContentType="application/vnd.ms-office.activeX"/>
  <Override PartName="/xl/activeX/activeX474.xml" ContentType="application/vnd.ms-office.activeX+xml"/>
  <Override PartName="/xl/activeX/activeX474.bin" ContentType="application/vnd.ms-office.activeX"/>
  <Override PartName="/xl/activeX/activeX373.bin" ContentType="application/vnd.ms-office.activeX"/>
  <Override PartName="/xl/activeX/activeX475.xml" ContentType="application/vnd.ms-office.activeX+xml"/>
  <Override PartName="/xl/activeX/activeX475.bin" ContentType="application/vnd.ms-office.activeX"/>
  <Override PartName="/xl/activeX/activeX399.xml" ContentType="application/vnd.ms-office.activeX+xml"/>
  <Override PartName="/xl/activeX/activeX476.xml" ContentType="application/vnd.ms-office.activeX+xml"/>
  <Override PartName="/xl/activeX/activeX476.bin" ContentType="application/vnd.ms-office.activeX"/>
  <Override PartName="/xl/activeX/activeX399.bin" ContentType="application/vnd.ms-office.activeX"/>
  <Override PartName="/xl/activeX/activeX477.xml" ContentType="application/vnd.ms-office.activeX+xml"/>
  <Override PartName="/xl/activeX/activeX477.bin" ContentType="application/vnd.ms-office.activeX"/>
  <Override PartName="/xl/activeX/activeX478.xml" ContentType="application/vnd.ms-office.activeX+xml"/>
  <Override PartName="/xl/activeX/activeX478.bin" ContentType="application/vnd.ms-office.activeX"/>
  <Override PartName="/xl/activeX/activeX400.xml" ContentType="application/vnd.ms-office.activeX+xml"/>
  <Override PartName="/xl/activeX/activeX479.xml" ContentType="application/vnd.ms-office.activeX+xml"/>
  <Override PartName="/xl/activeX/activeX479.bin" ContentType="application/vnd.ms-office.activeX"/>
  <Override PartName="/xl/activeX/activeX400.bin" ContentType="application/vnd.ms-office.activeX"/>
  <Override PartName="/xl/activeX/activeX480.xml" ContentType="application/vnd.ms-office.activeX+xml"/>
  <Override PartName="/xl/activeX/activeX480.bin" ContentType="application/vnd.ms-office.activeX"/>
  <Override PartName="/xl/activeX/activeX374.xml" ContentType="application/vnd.ms-office.activeX+xml"/>
  <Override PartName="/xl/activeX/activeX481.xml" ContentType="application/vnd.ms-office.activeX+xml"/>
  <Override PartName="/xl/activeX/activeX481.bin" ContentType="application/vnd.ms-office.activeX"/>
  <Override PartName="/xl/activeX/activeX401.xml" ContentType="application/vnd.ms-office.activeX+xml"/>
  <Override PartName="/xl/activeX/activeX482.xml" ContentType="application/vnd.ms-office.activeX+xml"/>
  <Override PartName="/xl/activeX/activeX482.bin" ContentType="application/vnd.ms-office.activeX"/>
  <Override PartName="/xl/activeX/activeX401.bin" ContentType="application/vnd.ms-office.activeX"/>
  <Override PartName="/xl/activeX/activeX483.xml" ContentType="application/vnd.ms-office.activeX+xml"/>
  <Override PartName="/xl/activeX/activeX483.bin" ContentType="application/vnd.ms-office.activeX"/>
  <Override PartName="/xl/activeX/activeX374.bin" ContentType="application/vnd.ms-office.activeX"/>
  <Override PartName="/xl/activeX/activeX484.xml" ContentType="application/vnd.ms-office.activeX+xml"/>
  <Override PartName="/xl/activeX/activeX484.bin" ContentType="application/vnd.ms-office.activeX"/>
  <Override PartName="/xl/activeX/activeX402.xml" ContentType="application/vnd.ms-office.activeX+xml"/>
  <Override PartName="/xl/activeX/activeX485.xml" ContentType="application/vnd.ms-office.activeX+xml"/>
  <Override PartName="/xl/activeX/activeX485.bin" ContentType="application/vnd.ms-office.activeX"/>
  <Override PartName="/xl/activeX/activeX402.bin" ContentType="application/vnd.ms-office.activeX"/>
  <Override PartName="/xl/activeX/activeX486.xml" ContentType="application/vnd.ms-office.activeX+xml"/>
  <Override PartName="/xl/activeX/activeX486.bin" ContentType="application/vnd.ms-office.activeX"/>
  <Override PartName="/xl/activeX/activeX361.bin" ContentType="application/vnd.ms-office.activeX"/>
  <Override PartName="/xl/activeX/activeX487.xml" ContentType="application/vnd.ms-office.activeX+xml"/>
  <Override PartName="/xl/activeX/activeX487.bin" ContentType="application/vnd.ms-office.activeX"/>
  <Override PartName="/xl/activeX/activeX403.xml" ContentType="application/vnd.ms-office.activeX+xml"/>
  <Override PartName="/xl/activeX/activeX488.xml" ContentType="application/vnd.ms-office.activeX+xml"/>
  <Override PartName="/xl/activeX/activeX488.bin" ContentType="application/vnd.ms-office.activeX"/>
  <Override PartName="/xl/activeX/activeX403.bin" ContentType="application/vnd.ms-office.activeX"/>
  <Override PartName="/xl/activeX/activeX489.xml" ContentType="application/vnd.ms-office.activeX+xml"/>
  <Override PartName="/xl/activeX/activeX489.bin" ContentType="application/vnd.ms-office.activeX"/>
  <Override PartName="/xl/activeX/activeX375.xml" ContentType="application/vnd.ms-office.activeX+xml"/>
  <Override PartName="/xl/activeX/activeX490.xml" ContentType="application/vnd.ms-office.activeX+xml"/>
  <Override PartName="/xl/activeX/activeX490.bin" ContentType="application/vnd.ms-office.activeX"/>
  <Override PartName="/xl/activeX/activeX404.xml" ContentType="application/vnd.ms-office.activeX+xml"/>
  <Override PartName="/xl/activeX/activeX491.xml" ContentType="application/vnd.ms-office.activeX+xml"/>
  <Override PartName="/xl/activeX/activeX491.bin" ContentType="application/vnd.ms-office.activeX"/>
  <Override PartName="/xl/activeX/activeX404.bin" ContentType="application/vnd.ms-office.activeX"/>
  <Override PartName="/xl/activeX/activeX492.xml" ContentType="application/vnd.ms-office.activeX+xml"/>
  <Override PartName="/xl/activeX/activeX492.bin" ContentType="application/vnd.ms-office.activeX"/>
  <Override PartName="/xl/activeX/activeX375.bin" ContentType="application/vnd.ms-office.activeX"/>
  <Override PartName="/xl/activeX/activeX493.xml" ContentType="application/vnd.ms-office.activeX+xml"/>
  <Override PartName="/xl/activeX/activeX493.bin" ContentType="application/vnd.ms-office.activeX"/>
  <Override PartName="/xl/activeX/activeX405.xml" ContentType="application/vnd.ms-office.activeX+xml"/>
  <Override PartName="/xl/activeX/activeX494.xml" ContentType="application/vnd.ms-office.activeX+xml"/>
  <Override PartName="/xl/activeX/activeX494.bin" ContentType="application/vnd.ms-office.activeX"/>
  <Override PartName="/xl/activeX/activeX405.bin" ContentType="application/vnd.ms-office.activeX"/>
  <Override PartName="/xl/tables/table6.xml" ContentType="application/vnd.openxmlformats-officedocument.spreadsheetml.table+xml"/>
  <Override PartName="/xl/activeX/activeX406.xml" ContentType="application/vnd.ms-office.activeX+xml"/>
  <Override PartName="/xl/activeX/activeX495.xml" ContentType="application/vnd.ms-office.activeX+xml"/>
  <Override PartName="/xl/activeX/activeX495.bin" ContentType="application/vnd.ms-office.activeX"/>
  <Override PartName="/xl/activeX/activeX406.bin" ContentType="application/vnd.ms-office.activeX"/>
  <Override PartName="/xl/activeX/activeX496.xml" ContentType="application/vnd.ms-office.activeX+xml"/>
  <Override PartName="/xl/activeX/activeX496.bin" ContentType="application/vnd.ms-office.activeX"/>
  <Override PartName="/xl/activeX/activeX376.xml" ContentType="application/vnd.ms-office.activeX+xml"/>
  <Override PartName="/xl/activeX/activeX497.xml" ContentType="application/vnd.ms-office.activeX+xml"/>
  <Override PartName="/xl/activeX/activeX497.bin" ContentType="application/vnd.ms-office.activeX"/>
  <Override PartName="/xl/activeX/activeX407.xml" ContentType="application/vnd.ms-office.activeX+xml"/>
  <Override PartName="/xl/activeX/activeX498.xml" ContentType="application/vnd.ms-office.activeX+xml"/>
  <Override PartName="/xl/activeX/activeX498.bin" ContentType="application/vnd.ms-office.activeX"/>
  <Override PartName="/xl/activeX/activeX407.bin" ContentType="application/vnd.ms-office.activeX"/>
  <Override PartName="/xl/activeX/activeX499.xml" ContentType="application/vnd.ms-office.activeX+xml"/>
  <Override PartName="/xl/activeX/activeX499.bin" ContentType="application/vnd.ms-office.activeX"/>
  <Override PartName="/xl/activeX/activeX376.bin" ContentType="application/vnd.ms-office.activeX"/>
  <Override PartName="/xl/activeX/activeX500.xml" ContentType="application/vnd.ms-office.activeX+xml"/>
  <Override PartName="/xl/activeX/activeX500.bin" ContentType="application/vnd.ms-office.activeX"/>
  <Override PartName="/xl/activeX/activeX408.xml" ContentType="application/vnd.ms-office.activeX+xml"/>
  <Override PartName="/xl/activeX/activeX501.xml" ContentType="application/vnd.ms-office.activeX+xml"/>
  <Override PartName="/xl/activeX/activeX501.bin" ContentType="application/vnd.ms-office.activeX"/>
  <Override PartName="/xl/activeX/activeX408.bin" ContentType="application/vnd.ms-office.activeX"/>
  <Override PartName="/xl/activeX/activeX502.xml" ContentType="application/vnd.ms-office.activeX+xml"/>
  <Override PartName="/xl/activeX/activeX502.bin" ContentType="application/vnd.ms-office.activeX"/>
  <Override PartName="/xl/activeX/activeX503.xml" ContentType="application/vnd.ms-office.activeX+xml"/>
  <Override PartName="/xl/activeX/activeX503.bin" ContentType="application/vnd.ms-office.activeX"/>
  <Override PartName="/xl/activeX/activeX409.xml" ContentType="application/vnd.ms-office.activeX+xml"/>
  <Override PartName="/xl/activeX/activeX504.xml" ContentType="application/vnd.ms-office.activeX+xml"/>
  <Override PartName="/xl/activeX/activeX504.bin" ContentType="application/vnd.ms-office.activeX"/>
  <Override PartName="/xl/activeX/activeX409.bin" ContentType="application/vnd.ms-office.activeX"/>
  <Override PartName="/xl/activeX/activeX505.xml" ContentType="application/vnd.ms-office.activeX+xml"/>
  <Override PartName="/xl/activeX/activeX505.bin" ContentType="application/vnd.ms-office.activeX"/>
  <Override PartName="/xl/activeX/activeX377.xml" ContentType="application/vnd.ms-office.activeX+xml"/>
  <Override PartName="/xl/activeX/activeX506.xml" ContentType="application/vnd.ms-office.activeX+xml"/>
  <Override PartName="/xl/activeX/activeX506.bin" ContentType="application/vnd.ms-office.activeX"/>
  <Override PartName="/xl/activeX/activeX410.xml" ContentType="application/vnd.ms-office.activeX+xml"/>
  <Override PartName="/xl/activeX/activeX507.xml" ContentType="application/vnd.ms-office.activeX+xml"/>
  <Override PartName="/xl/activeX/activeX507.bin" ContentType="application/vnd.ms-office.activeX"/>
  <Override PartName="/xl/activeX/activeX410.bin" ContentType="application/vnd.ms-office.activeX"/>
  <Override PartName="/xl/activeX/activeX508.xml" ContentType="application/vnd.ms-office.activeX+xml"/>
  <Override PartName="/xl/activeX/activeX508.bin" ContentType="application/vnd.ms-office.activeX"/>
  <Override PartName="/xl/activeX/activeX377.bin" ContentType="application/vnd.ms-office.activeX"/>
  <Override PartName="/xl/activeX/activeX509.xml" ContentType="application/vnd.ms-office.activeX+xml"/>
  <Override PartName="/xl/activeX/activeX509.bin" ContentType="application/vnd.ms-office.activeX"/>
  <Override PartName="/xl/activeX/activeX411.xml" ContentType="application/vnd.ms-office.activeX+xml"/>
  <Override PartName="/xl/activeX/activeX510.xml" ContentType="application/vnd.ms-office.activeX+xml"/>
  <Override PartName="/xl/activeX/activeX510.bin" ContentType="application/vnd.ms-office.activeX"/>
  <Override PartName="/xl/activeX/activeX411.bin" ContentType="application/vnd.ms-office.activeX"/>
  <Override PartName="/xl/activeX/activeX511.xml" ContentType="application/vnd.ms-office.activeX+xml"/>
  <Override PartName="/xl/activeX/activeX511.bin" ContentType="application/vnd.ms-office.activeX"/>
  <Override PartName="/xl/activeX/activeX363.xml" ContentType="application/vnd.ms-office.activeX+xml"/>
  <Override PartName="/xl/activeX/activeX512.xml" ContentType="application/vnd.ms-office.activeX+xml"/>
  <Override PartName="/xl/activeX/activeX512.bin" ContentType="application/vnd.ms-office.activeX"/>
  <Override PartName="/xl/activeX/activeX412.xml" ContentType="application/vnd.ms-office.activeX+xml"/>
  <Override PartName="/xl/activeX/activeX513.xml" ContentType="application/vnd.ms-office.activeX+xml"/>
  <Override PartName="/xl/activeX/activeX513.bin" ContentType="application/vnd.ms-office.activeX"/>
  <Override PartName="/xl/activeX/activeX412.bin" ContentType="application/vnd.ms-office.activeX"/>
  <Override PartName="/xl/activeX/activeX514.xml" ContentType="application/vnd.ms-office.activeX+xml"/>
  <Override PartName="/xl/activeX/activeX514.bin" ContentType="application/vnd.ms-office.activeX"/>
  <Override PartName="/xl/activeX/activeX378.xml" ContentType="application/vnd.ms-office.activeX+xml"/>
  <Override PartName="/xl/activeX/activeX515.xml" ContentType="application/vnd.ms-office.activeX+xml"/>
  <Override PartName="/xl/activeX/activeX515.bin" ContentType="application/vnd.ms-office.activeX"/>
  <Override PartName="/xl/activeX/activeX413.xml" ContentType="application/vnd.ms-office.activeX+xml"/>
  <Override PartName="/xl/activeX/activeX516.xml" ContentType="application/vnd.ms-office.activeX+xml"/>
  <Override PartName="/xl/activeX/activeX516.bin" ContentType="application/vnd.ms-office.activeX"/>
  <Override PartName="/xl/activeX/activeX413.bin" ContentType="application/vnd.ms-office.activeX"/>
  <Override PartName="/xl/activeX/activeX517.xml" ContentType="application/vnd.ms-office.activeX+xml"/>
  <Override PartName="/xl/activeX/activeX517.bin" ContentType="application/vnd.ms-office.activeX"/>
  <Override PartName="/xl/activeX/activeX378.bin" ContentType="application/vnd.ms-office.activeX"/>
  <Override PartName="/xl/activeX/activeX518.xml" ContentType="application/vnd.ms-office.activeX+xml"/>
  <Override PartName="/xl/activeX/activeX518.bin" ContentType="application/vnd.ms-office.activeX"/>
  <Override PartName="/xl/activeX/activeX414.xml" ContentType="application/vnd.ms-office.activeX+xml"/>
  <Override PartName="/xl/activeX/activeX519.xml" ContentType="application/vnd.ms-office.activeX+xml"/>
  <Override PartName="/xl/activeX/activeX519.bin" ContentType="application/vnd.ms-office.activeX"/>
  <Override PartName="/xl/activeX/activeX414.bin" ContentType="application/vnd.ms-office.activeX"/>
  <Override PartName="/xl/activeX/activeX520.xml" ContentType="application/vnd.ms-office.activeX+xml"/>
  <Override PartName="/xl/activeX/activeX520.bin" ContentType="application/vnd.ms-office.activeX"/>
  <Override PartName="/xl/activeX/activeX363.bin" ContentType="application/vnd.ms-office.activeX"/>
  <Override PartName="/xl/activeX/activeX521.xml" ContentType="application/vnd.ms-office.activeX+xml"/>
  <Override PartName="/xl/activeX/activeX521.bin" ContentType="application/vnd.ms-office.activeX"/>
  <Override PartName="/xl/activeX/activeX415.xml" ContentType="application/vnd.ms-office.activeX+xml"/>
  <Override PartName="/xl/activeX/activeX522.xml" ContentType="application/vnd.ms-office.activeX+xml"/>
  <Override PartName="/xl/activeX/activeX522.bin" ContentType="application/vnd.ms-office.activeX"/>
  <Override PartName="/xl/activeX/activeX415.bin" ContentType="application/vnd.ms-office.activeX"/>
  <Override PartName="/xl/activeX/activeX523.xml" ContentType="application/vnd.ms-office.activeX+xml"/>
  <Override PartName="/xl/activeX/activeX523.bin" ContentType="application/vnd.ms-office.activeX"/>
  <Override PartName="/xl/activeX/activeX379.xml" ContentType="application/vnd.ms-office.activeX+xml"/>
  <Override PartName="/xl/activeX/activeX524.xml" ContentType="application/vnd.ms-office.activeX+xml"/>
  <Override PartName="/xl/activeX/activeX524.bin" ContentType="application/vnd.ms-office.activeX"/>
  <Override PartName="/xl/activeX/activeX416.xml" ContentType="application/vnd.ms-office.activeX+xml"/>
  <Override PartName="/xl/activeX/activeX525.xml" ContentType="application/vnd.ms-office.activeX+xml"/>
  <Override PartName="/xl/activeX/activeX525.bin" ContentType="application/vnd.ms-office.activeX"/>
  <Override PartName="/xl/activeX/activeX416.bin" ContentType="application/vnd.ms-office.activeX"/>
  <Override PartName="/xl/activeX/activeX526.xml" ContentType="application/vnd.ms-office.activeX+xml"/>
  <Override PartName="/xl/activeX/activeX526.bin" ContentType="application/vnd.ms-office.activeX"/>
  <Override PartName="/xl/activeX/activeX379.bin" ContentType="application/vnd.ms-office.activeX"/>
  <Override PartName="/xl/activeX/activeX527.xml" ContentType="application/vnd.ms-office.activeX+xml"/>
  <Override PartName="/xl/activeX/activeX527.bin" ContentType="application/vnd.ms-office.activeX"/>
  <Override PartName="/xl/activeX/activeX417.xml" ContentType="application/vnd.ms-office.activeX+xml"/>
  <Override PartName="/xl/activeX/activeX528.xml" ContentType="application/vnd.ms-office.activeX+xml"/>
  <Override PartName="/xl/activeX/activeX528.bin" ContentType="application/vnd.ms-office.activeX"/>
  <Override PartName="/xl/activeX/activeX417.bin" ContentType="application/vnd.ms-office.activeX"/>
  <Override PartName="/xl/activeX/activeX529.xml" ContentType="application/vnd.ms-office.activeX+xml"/>
  <Override PartName="/xl/activeX/activeX529.bin" ContentType="application/vnd.ms-office.activeX"/>
  <Override PartName="/xl/activeX/activeX366.xml" ContentType="application/vnd.ms-office.activeX+xml"/>
  <Override PartName="/xl/activeX/activeX530.xml" ContentType="application/vnd.ms-office.activeX+xml"/>
  <Override PartName="/xl/activeX/activeX530.bin" ContentType="application/vnd.ms-office.activeX"/>
  <Override PartName="/xl/activeX/activeX418.xml" ContentType="application/vnd.ms-office.activeX+xml"/>
  <Override PartName="/xl/activeX/activeX531.xml" ContentType="application/vnd.ms-office.activeX+xml"/>
  <Override PartName="/xl/activeX/activeX531.bin" ContentType="application/vnd.ms-office.activeX"/>
  <Override PartName="/xl/activeX/activeX418.bin" ContentType="application/vnd.ms-office.activeX"/>
  <Override PartName="/xl/activeX/activeX532.xml" ContentType="application/vnd.ms-office.activeX+xml"/>
  <Override PartName="/xl/activeX/activeX532.bin" ContentType="application/vnd.ms-office.activeX"/>
  <Override PartName="/xl/activeX/activeX380.xml" ContentType="application/vnd.ms-office.activeX+xml"/>
  <Override PartName="/xl/activeX/activeX533.xml" ContentType="application/vnd.ms-office.activeX+xml"/>
  <Override PartName="/xl/activeX/activeX533.bin" ContentType="application/vnd.ms-office.activeX"/>
  <Override PartName="/xl/activeX/activeX419.xml" ContentType="application/vnd.ms-office.activeX+xml"/>
  <Override PartName="/xl/activeX/activeX534.xml" ContentType="application/vnd.ms-office.activeX+xml"/>
  <Override PartName="/xl/activeX/activeX534.bin" ContentType="application/vnd.ms-office.activeX"/>
  <Override PartName="/xl/activeX/activeX419.bin" ContentType="application/vnd.ms-office.activeX"/>
  <Override PartName="/xl/activeX/activeX535.xml" ContentType="application/vnd.ms-office.activeX+xml"/>
  <Override PartName="/xl/activeX/activeX535.bin" ContentType="application/vnd.ms-office.activeX"/>
  <Override PartName="/xl/activeX/activeX380.bin" ContentType="application/vnd.ms-office.activeX"/>
  <Override PartName="/xl/activeX/activeX536.xml" ContentType="application/vnd.ms-office.activeX+xml"/>
  <Override PartName="/xl/activeX/activeX536.bin" ContentType="application/vnd.ms-office.activeX"/>
  <Override PartName="/xl/activeX/activeX537.xml" ContentType="application/vnd.ms-office.activeX+xml"/>
  <Override PartName="/xl/activeX/activeX537.bin" ContentType="application/vnd.ms-office.activeX"/>
  <Override PartName="/xl/activeX/activeX366.bin" ContentType="application/vnd.ms-office.activeX"/>
  <Override PartName="/xl/activeX/activeX538.xml" ContentType="application/vnd.ms-office.activeX+xml"/>
  <Override PartName="/xl/activeX/activeX538.bin" ContentType="application/vnd.ms-office.activeX"/>
  <Override PartName="/xl/tables/table8.xml" ContentType="application/vnd.openxmlformats-officedocument.spreadsheetml.table+xml"/>
  <Override PartName="/xl/activeX/activeX539.xml" ContentType="application/vnd.ms-office.activeX+xml"/>
  <Override PartName="/xl/activeX/activeX539.bin" ContentType="application/vnd.ms-office.activeX"/>
  <Override PartName="/xl/activeX/activeX381.xml" ContentType="application/vnd.ms-office.activeX+xml"/>
  <Override PartName="/xl/tables/table10.xml" ContentType="application/vnd.openxmlformats-officedocument.spreadsheetml.table+xml"/>
  <Override PartName="/xl/activeX/activeX381.bin" ContentType="application/vnd.ms-office.activeX"/>
  <Override PartName="/xl/tables/table11.xml" ContentType="application/vnd.openxmlformats-officedocument.spreadsheetml.table+xml"/>
  <Override PartName="/xl/activeX/activeX420.xml" ContentType="application/vnd.ms-office.activeX+xml"/>
  <Override PartName="/xl/activeX/activeX420.bin" ContentType="application/vnd.ms-office.activeX"/>
  <Override PartName="/xl/activeX/activeX361.xml" ContentType="application/vnd.ms-office.activeX+xml"/>
  <Override PartName="/xl/calcChain.xml" ContentType="application/vnd.openxmlformats-officedocument.spreadsheetml.calcChain+xml"/>
  <Override PartName="/xl/activeX/activeX421.xml" ContentType="application/vnd.ms-office.activeX+xml"/>
  <Override PartName="/docProps/core.xml" ContentType="application/vnd.openxmlformats-package.core-properties+xml"/>
  <Override PartName="/docProps/app.xml" ContentType="application/vnd.openxmlformats-officedocument.extended-properties+xml"/>
  <Override PartName="/xl/activeX/activeX360.bin" ContentType="application/vnd.ms-office.activeX"/>
  <Override PartName="/xl/activeX/activeX360.xml" ContentType="application/vnd.ms-office.activeX+xml"/>
  <Override PartName="/xl/activeX/activeX421.bin" ContentType="application/vnd.ms-office.activeX"/>
  <Override PartName="/xl/activeX/activeX382.xml" ContentType="application/vnd.ms-office.activeX+xml"/>
  <Override PartName="/xl/activeX/activeX422.xml" ContentType="application/vnd.ms-office.activeX+xml"/>
  <Override PartName="/xl/activeX/activeX422.bin" ContentType="application/vnd.ms-office.activeX"/>
  <Override PartName="/xl/activeX/activeX382.bin" ContentType="application/vnd.ms-office.activeX"/>
  <Override PartName="/xl/activeX/activeX423.xml" ContentType="application/vnd.ms-office.activeX+xml"/>
  <Override PartName="/xl/activeX/activeX423.bin" ContentType="application/vnd.ms-office.activeX"/>
  <Override PartName="/xl/activeX/activeX367.xml" ContentType="application/vnd.ms-office.activeX+xml"/>
  <Override PartName="/xl/activeX/activeX424.xml" ContentType="application/vnd.ms-office.activeX+xml"/>
  <Override PartName="/xl/activeX/activeX424.bin" ContentType="application/vnd.ms-office.activeX"/>
  <Override PartName="/xl/activeX/activeX383.xml" ContentType="application/vnd.ms-office.activeX+xml"/>
  <Override PartName="/xl/activeX/activeX425.xml" ContentType="application/vnd.ms-office.activeX+xml"/>
  <Override PartName="/xl/activeX/activeX425.bin" ContentType="application/vnd.ms-office.activeX"/>
  <Override PartName="/xl/activeX/activeX383.bin" ContentType="application/vnd.ms-office.activeX"/>
  <Override PartName="/xl/activeX/activeX426.xml" ContentType="application/vnd.ms-office.activeX+xml"/>
  <Override PartName="/xl/activeX/activeX426.bin" ContentType="application/vnd.ms-office.activeX"/>
  <Override PartName="/xl/activeX/activeX367.bin" ContentType="application/vnd.ms-office.activeX"/>
  <Override PartName="/xl/activeX/activeX427.xml" ContentType="application/vnd.ms-office.activeX+xml"/>
  <Override PartName="/xl/activeX/activeX427.bin" ContentType="application/vnd.ms-office.activeX"/>
  <Override PartName="/xl/activeX/activeX384.xml" ContentType="application/vnd.ms-office.activeX+xml"/>
  <Override PartName="/xl/activeX/activeX428.xml" ContentType="application/vnd.ms-office.activeX+xml"/>
  <Override PartName="/xl/activeX/activeX428.bin" ContentType="application/vnd.ms-office.activeX"/>
  <Override PartName="/xl/activeX/activeX384.bin" ContentType="application/vnd.ms-office.activeX"/>
  <Override PartName="/xl/activeX/activeX429.xml" ContentType="application/vnd.ms-office.activeX+xml"/>
  <Override PartName="/xl/activeX/activeX429.bin" ContentType="application/vnd.ms-office.activeX"/>
  <Override PartName="/xl/activeX/activeX359.bin" ContentType="application/vnd.ms-office.activeX"/>
  <Override PartName="/xl/activeX/activeX364.xml" ContentType="application/vnd.ms-office.activeX+xml"/>
  <Override PartName="/xl/activeX/activeX430.xml" ContentType="application/vnd.ms-office.activeX+xml"/>
  <Override PartName="/xl/activeX/activeX430.bin" ContentType="application/vnd.ms-office.activeX"/>
  <Override PartName="/xl/activeX/activeX385.xml" ContentType="application/vnd.ms-office.activeX+xml"/>
  <Override PartName="/xl/activeX/activeX431.xml" ContentType="application/vnd.ms-office.activeX+xml"/>
  <Override PartName="/xl/activeX/activeX431.bin" ContentType="application/vnd.ms-office.activeX"/>
  <Override PartName="/xl/activeX/activeX385.bin" ContentType="application/vnd.ms-office.activeX"/>
  <Override PartName="/xl/activeX/activeX432.xml" ContentType="application/vnd.ms-office.activeX+xml"/>
  <Override PartName="/xl/activeX/activeX432.bin" ContentType="application/vnd.ms-office.activeX"/>
  <Override PartName="/xl/activeX/activeX368.xml" ContentType="application/vnd.ms-office.activeX+xml"/>
  <Override PartName="/xl/activeX/activeX359.xml" ContentType="application/vnd.ms-office.activeX+xml"/>
  <Override PartName="/xl/activeX/activeX358.bin" ContentType="application/vnd.ms-office.activeX"/>
  <Override PartName="/xl/activeX/activeX433.xml" ContentType="application/vnd.ms-office.activeX+xml"/>
  <Override PartName="/xl/activeX/activeX433.bin" ContentType="application/vnd.ms-office.activeX"/>
  <Override PartName="/xl/activeX/activeX386.xml" ContentType="application/vnd.ms-office.activeX+xml"/>
  <Override PartName="/xl/activeX/activeX434.xml" ContentType="application/vnd.ms-office.activeX+xml"/>
  <Override PartName="/xl/activeX/activeX434.bin" ContentType="application/vnd.ms-office.activeX"/>
  <Override PartName="/xl/activeX/activeX386.bin" ContentType="application/vnd.ms-office.activeX"/>
  <Override PartName="/xl/activeX/activeX435.xml" ContentType="application/vnd.ms-office.activeX+xml"/>
  <Override PartName="/xl/activeX/activeX435.bin" ContentType="application/vnd.ms-office.activeX"/>
  <Override PartName="/xl/activeX/activeX368.bin" ContentType="application/vnd.ms-office.activeX"/>
  <Override PartName="/xl/activeX/activeX436.xml" ContentType="application/vnd.ms-office.activeX+xml"/>
  <Override PartName="/xl/activeX/activeX436.bin" ContentType="application/vnd.ms-office.activeX"/>
  <Override PartName="/xl/activeX/activeX387.xml" ContentType="application/vnd.ms-office.activeX+xml"/>
  <Override PartName="/xl/activeX/activeX437.xml" ContentType="application/vnd.ms-office.activeX+xml"/>
  <Override PartName="/xl/activeX/activeX437.bin" ContentType="application/vnd.ms-office.activeX"/>
  <Override PartName="/xl/activeX/activeX387.bin" ContentType="application/vnd.ms-office.activeX"/>
  <Override PartName="/xl/activeX/activeX438.xml" ContentType="application/vnd.ms-office.activeX+xml"/>
  <Override PartName="/xl/activeX/activeX438.bin" ContentType="application/vnd.ms-office.activeX"/>
  <Override PartName="/xl/activeX/activeX364.bin" ContentType="application/vnd.ms-office.activeX"/>
  <Override PartName="/xl/activeX/activeX439.xml" ContentType="application/vnd.ms-office.activeX+xml"/>
  <Override PartName="/xl/activeX/activeX439.bin" ContentType="application/vnd.ms-office.activeX"/>
  <Override PartName="/xl/activeX/activeX388.xml" ContentType="application/vnd.ms-office.activeX+xml"/>
  <Override PartName="/xl/activeX/activeX440.xml" ContentType="application/vnd.ms-office.activeX+xml"/>
  <Override PartName="/xl/activeX/activeX440.bin" ContentType="application/vnd.ms-office.activeX"/>
  <Override PartName="/xl/activeX/activeX388.bin" ContentType="application/vnd.ms-office.activeX"/>
  <Override PartName="/xl/activeX/activeX441.xml" ContentType="application/vnd.ms-office.activeX+xml"/>
  <Override PartName="/xl/activeX/activeX441.bin" ContentType="application/vnd.ms-office.activeX"/>
  <Override PartName="/xl/activeX/activeX369.xml" ContentType="application/vnd.ms-office.activeX+xml"/>
  <Override PartName="/xl/activeX/activeX442.xml" ContentType="application/vnd.ms-office.activeX+xml"/>
  <Override PartName="/xl/activeX/activeX442.bin" ContentType="application/vnd.ms-office.activeX"/>
  <Override PartName="/xl/activeX/activeX389.xml" ContentType="application/vnd.ms-office.activeX+xml"/>
  <Override PartName="/xl/activeX/activeX443.xml" ContentType="application/vnd.ms-office.activeX+xml"/>
  <Override PartName="/xl/activeX/activeX443.bin" ContentType="application/vnd.ms-office.activeX"/>
  <Override PartName="/xl/activeX/activeX389.bin" ContentType="application/vnd.ms-office.activeX"/>
  <Override PartName="/xl/activeX/activeX444.xml" ContentType="application/vnd.ms-office.activeX+xml"/>
  <Override PartName="/xl/activeX/activeX444.bin" ContentType="application/vnd.ms-office.activeX"/>
  <Override PartName="/xl/activeX/activeX369.bin" ContentType="application/vnd.ms-office.activeX"/>
  <Override PartName="/xl/activeX/activeX445.xml" ContentType="application/vnd.ms-office.activeX+xml"/>
  <Override PartName="/xl/activeX/activeX445.bin" ContentType="application/vnd.ms-office.activeX"/>
  <Override PartName="/xl/activeX/activeX446.xml" ContentType="application/vnd.ms-office.activeX+xml"/>
  <Override PartName="/xl/activeX/activeX446.bin" ContentType="application/vnd.ms-office.activeX"/>
  <Override PartName="/xl/activeX/activeX362.xml" ContentType="application/vnd.ms-office.activeX+xml"/>
  <Override PartName="/xl/activeX/activeX447.xml" ContentType="application/vnd.ms-office.activeX+xml"/>
  <Override PartName="/xl/activeX/activeX447.bin" ContentType="application/vnd.ms-office.activeX"/>
  <Override PartName="/xl/tables/table7.xml" ContentType="application/vnd.openxmlformats-officedocument.spreadsheetml.table+xml"/>
  <Override PartName="/xl/activeX/activeX448.xml" ContentType="application/vnd.ms-office.activeX+xml"/>
  <Override PartName="/xl/activeX/activeX448.bin" ContentType="application/vnd.ms-office.activeX"/>
  <Override PartName="/xl/activeX/activeX449.xml" ContentType="application/vnd.ms-office.activeX+xml"/>
  <Override PartName="/xl/activeX/activeX449.bin" ContentType="application/vnd.ms-office.activeX"/>
  <Override PartName="/xl/activeX/activeX370.xml" ContentType="application/vnd.ms-office.activeX+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onefsc-my.sharepoint.com/personal/j_eke_fsc_org/Documents/New Approaches 01.01.2021/Continious Improvement/Procedure Dev/Procedure drafts/Approved Draft/CIP for publication 17.05.2022/EN/"/>
    </mc:Choice>
  </mc:AlternateContent>
  <xr:revisionPtr revIDLastSave="114" documentId="8_{17C974FA-C520-49DD-A361-8BBDFD013998}" xr6:coauthVersionLast="47" xr6:coauthVersionMax="47" xr10:uidLastSave="{CBCEFAFE-6D48-4CFD-BCEC-53DF1104B52F}"/>
  <bookViews>
    <workbookView xWindow="-108" yWindow="-108" windowWidth="23256" windowHeight="12576" tabRatio="893" activeTab="2" xr2:uid="{5F183264-FF94-4331-B331-9808E802D9F3}"/>
  </bookViews>
  <sheets>
    <sheet name="User Guide 1" sheetId="41" r:id="rId1"/>
    <sheet name="Menu" sheetId="1" r:id="rId2"/>
    <sheet name="Help" sheetId="40" r:id="rId3"/>
    <sheet name="P 1.A" sheetId="5" r:id="rId4"/>
    <sheet name="P 1.B" sheetId="7" r:id="rId5"/>
    <sheet name="P 1.C" sheetId="9" r:id="rId6"/>
    <sheet name="P 1.D" sheetId="10" r:id="rId7"/>
    <sheet name="Summary P1" sheetId="11" r:id="rId8"/>
    <sheet name="P 2.A" sheetId="13" r:id="rId9"/>
    <sheet name="P 2.B" sheetId="15" r:id="rId10"/>
    <sheet name="P 2.C" sheetId="16" r:id="rId11"/>
    <sheet name="Summary P2" sheetId="17" r:id="rId12"/>
    <sheet name="P 3.A" sheetId="18" r:id="rId13"/>
    <sheet name="P 3.B" sheetId="19" r:id="rId14"/>
    <sheet name="Summary P3" sheetId="20" r:id="rId15"/>
    <sheet name="P 4.A" sheetId="21" r:id="rId16"/>
    <sheet name="P 4.B" sheetId="22" r:id="rId17"/>
    <sheet name="Summary P4" sheetId="23" r:id="rId18"/>
    <sheet name="P 5" sheetId="24" r:id="rId19"/>
    <sheet name="Summary P5" sheetId="25" r:id="rId20"/>
    <sheet name="P 6.A" sheetId="26" r:id="rId21"/>
    <sheet name="P 6.B" sheetId="27" r:id="rId22"/>
    <sheet name="Summary P6" sheetId="28" r:id="rId23"/>
    <sheet name="P 7" sheetId="29" r:id="rId24"/>
    <sheet name="Summary P7" sheetId="30" r:id="rId25"/>
    <sheet name="P 8" sheetId="31" r:id="rId26"/>
    <sheet name="Summary P8" sheetId="32" r:id="rId27"/>
    <sheet name="P 9" sheetId="33" r:id="rId28"/>
    <sheet name="Summary P9" sheetId="34" r:id="rId29"/>
    <sheet name="P 10.A" sheetId="35" r:id="rId30"/>
    <sheet name="P 10.B" sheetId="36" r:id="rId31"/>
    <sheet name="Summary P10" sheetId="37" r:id="rId32"/>
    <sheet name="All Activities" sheetId="39" r:id="rId33"/>
    <sheet name="Respuesta" sheetId="4" state="hidden" r:id="rId34"/>
    <sheet name="Preguntas" sheetId="8" state="hidden" r:id="rId35"/>
    <sheet name="Lista" sheetId="3" state="hidden" r:id="rId36"/>
  </sheets>
  <definedNames>
    <definedName name="_xlnm._FilterDatabase" localSheetId="33" hidden="1">Respuesta!$A$3:$I$719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 i="1" l="1"/>
  <c r="F32" i="23"/>
  <c r="H20" i="5"/>
  <c r="H17" i="5"/>
  <c r="H14" i="5"/>
  <c r="H11" i="5"/>
  <c r="F11" i="39"/>
  <c r="F12" i="39"/>
  <c r="F13" i="39"/>
  <c r="F14" i="39"/>
  <c r="F15" i="39"/>
  <c r="F16" i="39"/>
  <c r="F17" i="39"/>
  <c r="F18" i="39"/>
  <c r="F19" i="39"/>
  <c r="F20" i="39"/>
  <c r="F21" i="39"/>
  <c r="F22" i="39"/>
  <c r="F23" i="39"/>
  <c r="F24" i="39"/>
  <c r="F25" i="39"/>
  <c r="F26" i="39"/>
  <c r="F27" i="39"/>
  <c r="F28" i="39"/>
  <c r="F29" i="39"/>
  <c r="F30" i="39"/>
  <c r="F31" i="39"/>
  <c r="F32" i="39"/>
  <c r="F33" i="39"/>
  <c r="F34" i="39"/>
  <c r="F35" i="39"/>
  <c r="F36" i="39"/>
  <c r="F37" i="39"/>
  <c r="F38" i="39"/>
  <c r="F39" i="39"/>
  <c r="F40" i="39"/>
  <c r="F41" i="39"/>
  <c r="F42" i="39"/>
  <c r="F43" i="39"/>
  <c r="F44" i="39"/>
  <c r="F45" i="39"/>
  <c r="F46" i="39"/>
  <c r="F47" i="39"/>
  <c r="F48" i="39"/>
  <c r="F49" i="39"/>
  <c r="F50" i="39"/>
  <c r="F51" i="39"/>
  <c r="F52" i="39"/>
  <c r="F53" i="39"/>
  <c r="F54" i="39"/>
  <c r="F55" i="39"/>
  <c r="F56" i="39"/>
  <c r="F57" i="39"/>
  <c r="F58" i="39"/>
  <c r="F59" i="39"/>
  <c r="F60" i="39"/>
  <c r="F61" i="39"/>
  <c r="F62" i="39"/>
  <c r="F63" i="39"/>
  <c r="F64" i="39"/>
  <c r="F65" i="39"/>
  <c r="F66" i="39"/>
  <c r="F67" i="39"/>
  <c r="F68" i="39"/>
  <c r="F69" i="39"/>
  <c r="F70" i="39"/>
  <c r="F71" i="39"/>
  <c r="F72" i="39"/>
  <c r="F73" i="39"/>
  <c r="F74" i="39"/>
  <c r="F75" i="39"/>
  <c r="F76" i="39"/>
  <c r="F77" i="39"/>
  <c r="F78" i="39"/>
  <c r="F79" i="39"/>
  <c r="F80" i="39"/>
  <c r="F81" i="39"/>
  <c r="F82" i="39"/>
  <c r="F83" i="39"/>
  <c r="F84" i="39"/>
  <c r="F85" i="39"/>
  <c r="F86" i="39"/>
  <c r="F87" i="39"/>
  <c r="F88" i="39"/>
  <c r="F89" i="39"/>
  <c r="F90" i="39"/>
  <c r="F91" i="39"/>
  <c r="F92" i="39"/>
  <c r="F93" i="39"/>
  <c r="F94" i="39"/>
  <c r="F95" i="39"/>
  <c r="F96" i="39"/>
  <c r="F97" i="39"/>
  <c r="F98" i="39"/>
  <c r="F99" i="39"/>
  <c r="F100" i="39"/>
  <c r="F101" i="39"/>
  <c r="F102" i="39"/>
  <c r="F103" i="39"/>
  <c r="F104" i="39"/>
  <c r="F105" i="39"/>
  <c r="F106" i="39"/>
  <c r="F107" i="39"/>
  <c r="F108" i="39"/>
  <c r="F109" i="39"/>
  <c r="F110" i="39"/>
  <c r="F111" i="39"/>
  <c r="F112" i="39"/>
  <c r="F113" i="39"/>
  <c r="F114" i="39"/>
  <c r="F115" i="39"/>
  <c r="F116" i="39"/>
  <c r="F117" i="39"/>
  <c r="F118" i="39"/>
  <c r="F119" i="39"/>
  <c r="F120" i="39"/>
  <c r="F121" i="39"/>
  <c r="F122" i="39"/>
  <c r="F123" i="39"/>
  <c r="F124" i="39"/>
  <c r="F125" i="39"/>
  <c r="F126" i="39"/>
  <c r="F127" i="39"/>
  <c r="F128" i="39"/>
  <c r="F129" i="39"/>
  <c r="F130" i="39"/>
  <c r="F131" i="39"/>
  <c r="F132" i="39"/>
  <c r="F133" i="39"/>
  <c r="F134" i="39"/>
  <c r="F135" i="39"/>
  <c r="F136" i="39"/>
  <c r="F137" i="39"/>
  <c r="F138" i="39"/>
  <c r="F139" i="39"/>
  <c r="F140" i="39"/>
  <c r="F141" i="39"/>
  <c r="F142" i="39"/>
  <c r="F143" i="39"/>
  <c r="F144" i="39"/>
  <c r="F145" i="39"/>
  <c r="F146" i="39"/>
  <c r="F147" i="39"/>
  <c r="F148" i="39"/>
  <c r="F149" i="39"/>
  <c r="F150" i="39"/>
  <c r="F151" i="39"/>
  <c r="F152" i="39"/>
  <c r="F153" i="39"/>
  <c r="F154" i="39"/>
  <c r="F155" i="39"/>
  <c r="F156" i="39"/>
  <c r="F157" i="39"/>
  <c r="F158" i="39"/>
  <c r="F159" i="39"/>
  <c r="F160" i="39"/>
  <c r="F161" i="39"/>
  <c r="F162" i="39"/>
  <c r="F163" i="39"/>
  <c r="F164" i="39"/>
  <c r="F165" i="39"/>
  <c r="F166" i="39"/>
  <c r="F167" i="39"/>
  <c r="F168" i="39"/>
  <c r="F169" i="39"/>
  <c r="F170" i="39"/>
  <c r="F171" i="39"/>
  <c r="F172" i="39"/>
  <c r="F173" i="39"/>
  <c r="F174" i="39"/>
  <c r="F175" i="39"/>
  <c r="F176" i="39"/>
  <c r="F177" i="39"/>
  <c r="F178" i="39"/>
  <c r="F179" i="39"/>
  <c r="F180" i="39"/>
  <c r="F181" i="39"/>
  <c r="F182" i="39"/>
  <c r="F183" i="39"/>
  <c r="F184" i="39"/>
  <c r="F185" i="39"/>
  <c r="F186" i="39"/>
  <c r="F187" i="39"/>
  <c r="F188" i="39"/>
  <c r="F189" i="39"/>
  <c r="F190" i="39"/>
  <c r="F191" i="39"/>
  <c r="F192" i="39"/>
  <c r="F193" i="39"/>
  <c r="F194" i="39"/>
  <c r="F195" i="39"/>
  <c r="F196" i="39"/>
  <c r="F197" i="39"/>
  <c r="F198" i="39"/>
  <c r="F199" i="39"/>
  <c r="F200" i="39"/>
  <c r="F201" i="39"/>
  <c r="F202" i="39"/>
  <c r="F203" i="39"/>
  <c r="F204" i="39"/>
  <c r="F205" i="39"/>
  <c r="F206" i="39"/>
  <c r="F207" i="39"/>
  <c r="F208" i="39"/>
  <c r="F209" i="39"/>
  <c r="F210" i="39"/>
  <c r="F211" i="39"/>
  <c r="F212" i="39"/>
  <c r="F213" i="39"/>
  <c r="F214" i="39"/>
  <c r="F215" i="39"/>
  <c r="F216" i="39"/>
  <c r="F217" i="39"/>
  <c r="F218" i="39"/>
  <c r="F219" i="39"/>
  <c r="F220" i="39"/>
  <c r="F221" i="39"/>
  <c r="F222" i="39"/>
  <c r="F223" i="39"/>
  <c r="F224" i="39"/>
  <c r="F225" i="39"/>
  <c r="F226" i="39"/>
  <c r="F227" i="39"/>
  <c r="F228" i="39"/>
  <c r="F229" i="39"/>
  <c r="F230" i="39"/>
  <c r="F231" i="39"/>
  <c r="F232" i="39"/>
  <c r="F233" i="39"/>
  <c r="F234" i="39"/>
  <c r="F235" i="39"/>
  <c r="F236" i="39"/>
  <c r="F237" i="39"/>
  <c r="F238" i="39"/>
  <c r="F239" i="39"/>
  <c r="F240" i="39"/>
  <c r="F241" i="39"/>
  <c r="F242" i="39"/>
  <c r="F243" i="39"/>
  <c r="F244" i="39"/>
  <c r="F245" i="39"/>
  <c r="F246" i="39"/>
  <c r="F247" i="39"/>
  <c r="F248" i="39"/>
  <c r="F249" i="39"/>
  <c r="F250" i="39"/>
  <c r="F251" i="39"/>
  <c r="F252" i="39"/>
  <c r="F253" i="39"/>
  <c r="F254" i="39"/>
  <c r="F255" i="39"/>
  <c r="F256" i="39"/>
  <c r="F257" i="39"/>
  <c r="F258" i="39"/>
  <c r="F259" i="39"/>
  <c r="F260" i="39"/>
  <c r="F261" i="39"/>
  <c r="F262" i="39"/>
  <c r="F263" i="39"/>
  <c r="F264" i="39"/>
  <c r="F265" i="39"/>
  <c r="F266" i="39"/>
  <c r="F267" i="39"/>
  <c r="F268" i="39"/>
  <c r="F269" i="39"/>
  <c r="F270" i="39"/>
  <c r="F271" i="39"/>
  <c r="F272" i="39"/>
  <c r="F273" i="39"/>
  <c r="F274" i="39"/>
  <c r="F275" i="39"/>
  <c r="F276" i="39"/>
  <c r="F277" i="39"/>
  <c r="F278" i="39"/>
  <c r="F279" i="39"/>
  <c r="F280" i="39"/>
  <c r="F281" i="39"/>
  <c r="F282" i="39"/>
  <c r="F283" i="39"/>
  <c r="F284" i="39"/>
  <c r="F285" i="39"/>
  <c r="F286" i="39"/>
  <c r="F287" i="39"/>
  <c r="F288" i="39"/>
  <c r="F289" i="39"/>
  <c r="F290" i="39"/>
  <c r="F291" i="39"/>
  <c r="F292" i="39"/>
  <c r="F293" i="39"/>
  <c r="F294" i="39"/>
  <c r="F295" i="39"/>
  <c r="F296" i="39"/>
  <c r="F297" i="39"/>
  <c r="F298" i="39"/>
  <c r="F299" i="39"/>
  <c r="F300" i="39"/>
  <c r="F301" i="39"/>
  <c r="F302" i="39"/>
  <c r="F303" i="39"/>
  <c r="F304" i="39"/>
  <c r="F305" i="39"/>
  <c r="F306" i="39"/>
  <c r="F307" i="39"/>
  <c r="F308" i="39"/>
  <c r="F309" i="39"/>
  <c r="F310" i="39"/>
  <c r="F311" i="39"/>
  <c r="F312" i="39"/>
  <c r="F313" i="39"/>
  <c r="F314" i="39"/>
  <c r="F315" i="39"/>
  <c r="F316" i="39"/>
  <c r="F317" i="39"/>
  <c r="F318" i="39"/>
  <c r="F319" i="39"/>
  <c r="F320" i="39"/>
  <c r="F321" i="39"/>
  <c r="F322" i="39"/>
  <c r="F323" i="39"/>
  <c r="F324" i="39"/>
  <c r="F325" i="39"/>
  <c r="F326" i="39"/>
  <c r="F327" i="39"/>
  <c r="F328" i="39"/>
  <c r="F329" i="39"/>
  <c r="F330" i="39"/>
  <c r="F331" i="39"/>
  <c r="F332" i="39"/>
  <c r="F10" i="39"/>
  <c r="H8" i="5"/>
  <c r="F19" i="32"/>
  <c r="F19" i="30"/>
  <c r="F25" i="28"/>
  <c r="F26" i="28"/>
  <c r="F27" i="28"/>
  <c r="F28" i="28"/>
  <c r="F29" i="28"/>
  <c r="F25" i="25"/>
  <c r="F35" i="17"/>
  <c r="F36" i="17"/>
  <c r="F29" i="20"/>
  <c r="F30" i="20"/>
  <c r="F30" i="11"/>
  <c r="V39" i="18" l="1"/>
  <c r="U39" i="18"/>
  <c r="U36" i="18"/>
  <c r="V36" i="18" s="1"/>
  <c r="V32" i="18"/>
  <c r="U32" i="18"/>
  <c r="U28" i="18"/>
  <c r="V28" i="18" s="1"/>
  <c r="U24" i="18"/>
  <c r="V24" i="18" s="1"/>
  <c r="U21" i="18"/>
  <c r="V21" i="18" s="1"/>
  <c r="U18" i="18"/>
  <c r="V18" i="18" s="1"/>
  <c r="V15" i="18"/>
  <c r="U15" i="18"/>
  <c r="U12" i="18"/>
  <c r="V12" i="18" s="1"/>
  <c r="V9" i="18"/>
  <c r="U9" i="18"/>
  <c r="D11" i="36"/>
  <c r="D14" i="36" s="1"/>
  <c r="U9" i="36"/>
  <c r="V9" i="36" s="1"/>
  <c r="H8" i="36"/>
  <c r="F8" i="36"/>
  <c r="D11" i="35"/>
  <c r="D14" i="35" s="1"/>
  <c r="U9" i="35"/>
  <c r="V9" i="35" s="1"/>
  <c r="H8" i="35"/>
  <c r="F8" i="35"/>
  <c r="G36" i="34"/>
  <c r="D36" i="34"/>
  <c r="E36" i="34" s="1"/>
  <c r="G35" i="34"/>
  <c r="E35" i="34"/>
  <c r="D35" i="34"/>
  <c r="G34" i="34"/>
  <c r="D34" i="34"/>
  <c r="E34" i="34" s="1"/>
  <c r="G33" i="34"/>
  <c r="D33" i="34"/>
  <c r="E33" i="34" s="1"/>
  <c r="G32" i="34"/>
  <c r="D32" i="34"/>
  <c r="E32" i="34" s="1"/>
  <c r="G31" i="34"/>
  <c r="D31" i="34"/>
  <c r="E31" i="34" s="1"/>
  <c r="G30" i="34"/>
  <c r="D30" i="34"/>
  <c r="E30" i="34" s="1"/>
  <c r="G29" i="34"/>
  <c r="D29" i="34"/>
  <c r="E29" i="34" s="1"/>
  <c r="G28" i="34"/>
  <c r="D28" i="34"/>
  <c r="E28" i="34" s="1"/>
  <c r="G27" i="34"/>
  <c r="E27" i="34"/>
  <c r="D27" i="34"/>
  <c r="G26" i="34"/>
  <c r="D26" i="34"/>
  <c r="E26" i="34" s="1"/>
  <c r="G25" i="34"/>
  <c r="D25" i="34"/>
  <c r="E25" i="34" s="1"/>
  <c r="G24" i="34"/>
  <c r="D24" i="34"/>
  <c r="E24" i="34" s="1"/>
  <c r="G23" i="34"/>
  <c r="D23" i="34"/>
  <c r="E23" i="34" s="1"/>
  <c r="G22" i="34"/>
  <c r="D22" i="34"/>
  <c r="E22" i="34" s="1"/>
  <c r="G21" i="34"/>
  <c r="D21" i="34"/>
  <c r="E21" i="34" s="1"/>
  <c r="G20" i="34"/>
  <c r="D20" i="34"/>
  <c r="E20" i="34" s="1"/>
  <c r="D14" i="33"/>
  <c r="D17" i="33" s="1"/>
  <c r="D11" i="33"/>
  <c r="U12" i="33" s="1"/>
  <c r="V12" i="33" s="1"/>
  <c r="U9" i="33"/>
  <c r="V9" i="33" s="1"/>
  <c r="H8" i="33"/>
  <c r="F8" i="33"/>
  <c r="G37" i="32"/>
  <c r="D37" i="32"/>
  <c r="E37" i="32" s="1"/>
  <c r="G36" i="32"/>
  <c r="D36" i="32"/>
  <c r="E36" i="32" s="1"/>
  <c r="G35" i="32"/>
  <c r="D35" i="32"/>
  <c r="E35" i="32" s="1"/>
  <c r="G34" i="32"/>
  <c r="D34" i="32"/>
  <c r="E34" i="32" s="1"/>
  <c r="G33" i="32"/>
  <c r="D33" i="32"/>
  <c r="E33" i="32" s="1"/>
  <c r="G32" i="32"/>
  <c r="D32" i="32"/>
  <c r="E32" i="32" s="1"/>
  <c r="G31" i="32"/>
  <c r="D31" i="32"/>
  <c r="E31" i="32" s="1"/>
  <c r="G30" i="32"/>
  <c r="D30" i="32"/>
  <c r="E30" i="32" s="1"/>
  <c r="G29" i="32"/>
  <c r="D29" i="32"/>
  <c r="E29" i="32" s="1"/>
  <c r="G28" i="32"/>
  <c r="E28" i="32"/>
  <c r="D28" i="32"/>
  <c r="G27" i="32"/>
  <c r="D27" i="32"/>
  <c r="E27" i="32" s="1"/>
  <c r="G26" i="32"/>
  <c r="D26" i="32"/>
  <c r="E26" i="32" s="1"/>
  <c r="G25" i="32"/>
  <c r="D25" i="32"/>
  <c r="E25" i="32" s="1"/>
  <c r="G24" i="32"/>
  <c r="D24" i="32"/>
  <c r="E24" i="32" s="1"/>
  <c r="G23" i="32"/>
  <c r="D23" i="32"/>
  <c r="E23" i="32" s="1"/>
  <c r="G22" i="32"/>
  <c r="D22" i="32"/>
  <c r="E22" i="32" s="1"/>
  <c r="G21" i="32"/>
  <c r="D21" i="32"/>
  <c r="E21" i="32" s="1"/>
  <c r="G20" i="32"/>
  <c r="D20" i="32"/>
  <c r="E20" i="32" s="1"/>
  <c r="G19" i="32"/>
  <c r="D19" i="32"/>
  <c r="E19" i="32" s="1"/>
  <c r="D11" i="31"/>
  <c r="U12" i="31" s="1"/>
  <c r="V12" i="31" s="1"/>
  <c r="U9" i="31"/>
  <c r="V9" i="31" s="1"/>
  <c r="H8" i="31"/>
  <c r="F8" i="31"/>
  <c r="G37" i="30"/>
  <c r="D37" i="30"/>
  <c r="E37" i="30" s="1"/>
  <c r="G36" i="30"/>
  <c r="D36" i="30"/>
  <c r="E36" i="30" s="1"/>
  <c r="G35" i="30"/>
  <c r="D35" i="30"/>
  <c r="E35" i="30" s="1"/>
  <c r="G34" i="30"/>
  <c r="D34" i="30"/>
  <c r="E34" i="30" s="1"/>
  <c r="G33" i="30"/>
  <c r="D33" i="30"/>
  <c r="E33" i="30" s="1"/>
  <c r="G32" i="30"/>
  <c r="D32" i="30"/>
  <c r="E32" i="30" s="1"/>
  <c r="G31" i="30"/>
  <c r="D31" i="30"/>
  <c r="E31" i="30" s="1"/>
  <c r="G30" i="30"/>
  <c r="D30" i="30"/>
  <c r="E30" i="30" s="1"/>
  <c r="G29" i="30"/>
  <c r="D29" i="30"/>
  <c r="E29" i="30" s="1"/>
  <c r="G28" i="30"/>
  <c r="D28" i="30"/>
  <c r="E28" i="30" s="1"/>
  <c r="G27" i="30"/>
  <c r="D27" i="30"/>
  <c r="E27" i="30" s="1"/>
  <c r="G26" i="30"/>
  <c r="D26" i="30"/>
  <c r="E26" i="30" s="1"/>
  <c r="G25" i="30"/>
  <c r="D25" i="30"/>
  <c r="E25" i="30" s="1"/>
  <c r="G24" i="30"/>
  <c r="D24" i="30"/>
  <c r="E24" i="30" s="1"/>
  <c r="G23" i="30"/>
  <c r="D23" i="30"/>
  <c r="E23" i="30" s="1"/>
  <c r="D11" i="29"/>
  <c r="U12" i="29" s="1"/>
  <c r="V12" i="29" s="1"/>
  <c r="U9" i="29"/>
  <c r="V9" i="29" s="1"/>
  <c r="H8" i="29"/>
  <c r="F8" i="29"/>
  <c r="G36" i="28"/>
  <c r="D36" i="28"/>
  <c r="E36" i="28" s="1"/>
  <c r="G35" i="28"/>
  <c r="D35" i="28"/>
  <c r="E35" i="28" s="1"/>
  <c r="G34" i="28"/>
  <c r="D34" i="28"/>
  <c r="E34" i="28" s="1"/>
  <c r="G33" i="28"/>
  <c r="D33" i="28"/>
  <c r="E33" i="28" s="1"/>
  <c r="G32" i="28"/>
  <c r="D32" i="28"/>
  <c r="E32" i="28" s="1"/>
  <c r="G31" i="28"/>
  <c r="E31" i="28"/>
  <c r="D31" i="28"/>
  <c r="G30" i="28"/>
  <c r="D30" i="28"/>
  <c r="E30" i="28" s="1"/>
  <c r="G29" i="28"/>
  <c r="D29" i="28"/>
  <c r="E29" i="28" s="1"/>
  <c r="G28" i="28"/>
  <c r="D28" i="28"/>
  <c r="E28" i="28" s="1"/>
  <c r="G27" i="28"/>
  <c r="D27" i="28"/>
  <c r="E27" i="28" s="1"/>
  <c r="G26" i="28"/>
  <c r="D26" i="28"/>
  <c r="E26" i="28" s="1"/>
  <c r="G25" i="28"/>
  <c r="D25" i="28"/>
  <c r="E25" i="28" s="1"/>
  <c r="D11" i="27"/>
  <c r="U12" i="27" s="1"/>
  <c r="V12" i="27" s="1"/>
  <c r="U9" i="27"/>
  <c r="V9" i="27" s="1"/>
  <c r="H8" i="27"/>
  <c r="F8" i="27"/>
  <c r="D14" i="26"/>
  <c r="U15" i="26" s="1"/>
  <c r="V15" i="26" s="1"/>
  <c r="H11" i="26"/>
  <c r="D11" i="26"/>
  <c r="U12" i="26" s="1"/>
  <c r="V12" i="26" s="1"/>
  <c r="U9" i="26"/>
  <c r="V9" i="26" s="1"/>
  <c r="H8" i="26"/>
  <c r="F8" i="26"/>
  <c r="G36" i="25"/>
  <c r="D36" i="25"/>
  <c r="E36" i="25" s="1"/>
  <c r="G35" i="25"/>
  <c r="E35" i="25"/>
  <c r="D35" i="25"/>
  <c r="G34" i="25"/>
  <c r="D34" i="25"/>
  <c r="E34" i="25" s="1"/>
  <c r="G33" i="25"/>
  <c r="D33" i="25"/>
  <c r="E33" i="25" s="1"/>
  <c r="G32" i="25"/>
  <c r="D32" i="25"/>
  <c r="E32" i="25" s="1"/>
  <c r="G31" i="25"/>
  <c r="D31" i="25"/>
  <c r="E31" i="25" s="1"/>
  <c r="G30" i="25"/>
  <c r="D30" i="25"/>
  <c r="E30" i="25" s="1"/>
  <c r="G29" i="25"/>
  <c r="D29" i="25"/>
  <c r="E29" i="25" s="1"/>
  <c r="G28" i="25"/>
  <c r="D28" i="25"/>
  <c r="E28" i="25" s="1"/>
  <c r="G27" i="25"/>
  <c r="D27" i="25"/>
  <c r="E27" i="25" s="1"/>
  <c r="G26" i="25"/>
  <c r="D26" i="25"/>
  <c r="E26" i="25" s="1"/>
  <c r="G25" i="25"/>
  <c r="D25" i="25"/>
  <c r="E25" i="25" s="1"/>
  <c r="D11" i="24"/>
  <c r="U12" i="24" s="1"/>
  <c r="V12" i="24" s="1"/>
  <c r="U9" i="24"/>
  <c r="V9" i="24" s="1"/>
  <c r="H8" i="24"/>
  <c r="F8" i="24"/>
  <c r="G36" i="23"/>
  <c r="D36" i="23"/>
  <c r="E36" i="23" s="1"/>
  <c r="G35" i="23"/>
  <c r="E35" i="23"/>
  <c r="D35" i="23"/>
  <c r="G34" i="23"/>
  <c r="D34" i="23"/>
  <c r="E34" i="23" s="1"/>
  <c r="G33" i="23"/>
  <c r="D33" i="23"/>
  <c r="E33" i="23" s="1"/>
  <c r="G32" i="23"/>
  <c r="D32" i="23"/>
  <c r="E32" i="23" s="1"/>
  <c r="D11" i="22"/>
  <c r="F11" i="22" s="1"/>
  <c r="U9" i="22"/>
  <c r="V9" i="22" s="1"/>
  <c r="H8" i="22"/>
  <c r="F8" i="22"/>
  <c r="D11" i="21"/>
  <c r="F11" i="21" s="1"/>
  <c r="U9" i="21"/>
  <c r="V9" i="21" s="1"/>
  <c r="H8" i="21"/>
  <c r="F8" i="21"/>
  <c r="G36" i="20"/>
  <c r="D36" i="20"/>
  <c r="G35" i="20"/>
  <c r="D35" i="20"/>
  <c r="G34" i="20"/>
  <c r="D34" i="20"/>
  <c r="G33" i="20"/>
  <c r="D33" i="20"/>
  <c r="G32" i="20"/>
  <c r="D32" i="20"/>
  <c r="G31" i="20"/>
  <c r="D31" i="20"/>
  <c r="G30" i="20"/>
  <c r="D30" i="20"/>
  <c r="G29" i="20"/>
  <c r="D29" i="20"/>
  <c r="D11" i="19"/>
  <c r="U12" i="19" s="1"/>
  <c r="V12" i="19" s="1"/>
  <c r="U9" i="19"/>
  <c r="V9" i="19" s="1"/>
  <c r="H8" i="19"/>
  <c r="F8" i="19"/>
  <c r="H37" i="18"/>
  <c r="F37" i="18"/>
  <c r="H34" i="18"/>
  <c r="F34" i="18"/>
  <c r="H30" i="18"/>
  <c r="F30" i="18"/>
  <c r="H26" i="18"/>
  <c r="F26" i="18"/>
  <c r="H22" i="18"/>
  <c r="F22" i="18"/>
  <c r="H20" i="18"/>
  <c r="F20" i="18"/>
  <c r="H17" i="18"/>
  <c r="F17" i="18"/>
  <c r="H14" i="18"/>
  <c r="F14" i="18"/>
  <c r="H11" i="18"/>
  <c r="F11" i="18"/>
  <c r="H8" i="18"/>
  <c r="F8" i="18"/>
  <c r="D35" i="17"/>
  <c r="D36" i="17"/>
  <c r="G35" i="17"/>
  <c r="G36" i="17"/>
  <c r="U24" i="16"/>
  <c r="V24" i="16" s="1"/>
  <c r="H22" i="16"/>
  <c r="F22" i="16"/>
  <c r="U21" i="16"/>
  <c r="V21" i="16" s="1"/>
  <c r="H20" i="16"/>
  <c r="F20" i="16"/>
  <c r="U18" i="16"/>
  <c r="V18" i="16" s="1"/>
  <c r="H17" i="16"/>
  <c r="F17" i="16"/>
  <c r="U15" i="16"/>
  <c r="V15" i="16" s="1"/>
  <c r="H14" i="16"/>
  <c r="F14" i="16"/>
  <c r="U12" i="16"/>
  <c r="V12" i="16" s="1"/>
  <c r="H11" i="16"/>
  <c r="F11" i="16"/>
  <c r="U9" i="16"/>
  <c r="V9" i="16" s="1"/>
  <c r="H8" i="16"/>
  <c r="F8" i="16"/>
  <c r="U39" i="15"/>
  <c r="V39" i="15" s="1"/>
  <c r="H37" i="15"/>
  <c r="F37" i="15"/>
  <c r="U36" i="15"/>
  <c r="V36" i="15" s="1"/>
  <c r="H34" i="15"/>
  <c r="F34" i="15"/>
  <c r="U32" i="15"/>
  <c r="V32" i="15" s="1"/>
  <c r="H30" i="15"/>
  <c r="F30" i="15"/>
  <c r="U28" i="15"/>
  <c r="V28" i="15" s="1"/>
  <c r="H26" i="15"/>
  <c r="F26" i="15"/>
  <c r="U24" i="15"/>
  <c r="V24" i="15" s="1"/>
  <c r="H22" i="15"/>
  <c r="F22" i="15"/>
  <c r="U21" i="15"/>
  <c r="V21" i="15" s="1"/>
  <c r="H20" i="15"/>
  <c r="F20" i="15"/>
  <c r="U18" i="15"/>
  <c r="V18" i="15" s="1"/>
  <c r="H17" i="15"/>
  <c r="F17" i="15"/>
  <c r="V15" i="15"/>
  <c r="U15" i="15"/>
  <c r="H14" i="15"/>
  <c r="F14" i="15"/>
  <c r="U12" i="15"/>
  <c r="V12" i="15" s="1"/>
  <c r="H11" i="15"/>
  <c r="F11" i="15"/>
  <c r="V9" i="15"/>
  <c r="U9" i="15"/>
  <c r="H8" i="15"/>
  <c r="F8" i="15"/>
  <c r="H5" i="4"/>
  <c r="H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30" i="4"/>
  <c r="H431" i="4"/>
  <c r="H432" i="4"/>
  <c r="H433" i="4"/>
  <c r="H434" i="4"/>
  <c r="H435" i="4"/>
  <c r="H436" i="4"/>
  <c r="H437" i="4"/>
  <c r="H438" i="4"/>
  <c r="H439"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10" i="4"/>
  <c r="H611" i="4"/>
  <c r="H612" i="4"/>
  <c r="H613" i="4"/>
  <c r="H614" i="4"/>
  <c r="H615" i="4"/>
  <c r="H616" i="4"/>
  <c r="H617" i="4"/>
  <c r="H618" i="4"/>
  <c r="H619"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50" i="4"/>
  <c r="H651" i="4"/>
  <c r="H652" i="4"/>
  <c r="H653" i="4"/>
  <c r="H654" i="4"/>
  <c r="H655" i="4"/>
  <c r="H658" i="4"/>
  <c r="H659" i="4"/>
  <c r="H660" i="4"/>
  <c r="H661" i="4"/>
  <c r="H662" i="4"/>
  <c r="H663" i="4"/>
  <c r="H664" i="4"/>
  <c r="H665" i="4"/>
  <c r="H666" i="4"/>
  <c r="H667" i="4"/>
  <c r="H668" i="4"/>
  <c r="H669" i="4"/>
  <c r="H670" i="4"/>
  <c r="H671"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4" i="4"/>
  <c r="B89" i="4"/>
  <c r="H37" i="13"/>
  <c r="U39" i="13"/>
  <c r="V39" i="13" s="1"/>
  <c r="U36" i="13"/>
  <c r="V36" i="13" s="1"/>
  <c r="W19" i="17" s="1"/>
  <c r="U32" i="13"/>
  <c r="V32" i="13" s="1"/>
  <c r="W18" i="17" s="1"/>
  <c r="U28" i="13"/>
  <c r="V28" i="13" s="1"/>
  <c r="U24" i="13"/>
  <c r="V24" i="13"/>
  <c r="W16" i="17" s="1"/>
  <c r="H34" i="13"/>
  <c r="H30" i="13"/>
  <c r="H26" i="13"/>
  <c r="H22" i="13"/>
  <c r="H20" i="13"/>
  <c r="H17" i="13"/>
  <c r="H14" i="13"/>
  <c r="H11" i="13"/>
  <c r="H8" i="13"/>
  <c r="U21" i="13"/>
  <c r="V21" i="13" s="1"/>
  <c r="W15" i="17" s="1"/>
  <c r="U18" i="13"/>
  <c r="V18" i="13" s="1"/>
  <c r="W14" i="17" s="1"/>
  <c r="U15" i="13"/>
  <c r="V15" i="13" s="1"/>
  <c r="W13" i="17" s="1"/>
  <c r="U12" i="13"/>
  <c r="V12" i="13" s="1"/>
  <c r="W12" i="17" s="1"/>
  <c r="U9" i="13"/>
  <c r="V9" i="13" s="1"/>
  <c r="W11" i="17" s="1"/>
  <c r="G30" i="11"/>
  <c r="B81" i="4"/>
  <c r="B73" i="4"/>
  <c r="B70" i="4"/>
  <c r="F20" i="9"/>
  <c r="F17" i="9"/>
  <c r="F14" i="9"/>
  <c r="F11" i="9"/>
  <c r="F8" i="9"/>
  <c r="F20" i="7"/>
  <c r="F17" i="7"/>
  <c r="F14" i="7"/>
  <c r="F11" i="7"/>
  <c r="F8" i="7"/>
  <c r="B4" i="4"/>
  <c r="B5" i="4"/>
  <c r="B6" i="4"/>
  <c r="B8" i="4"/>
  <c r="B9" i="4"/>
  <c r="B10" i="4"/>
  <c r="B12" i="4"/>
  <c r="B13" i="4"/>
  <c r="B14" i="4"/>
  <c r="B16" i="4"/>
  <c r="B17" i="4"/>
  <c r="B18" i="4"/>
  <c r="B20" i="4"/>
  <c r="B21" i="4"/>
  <c r="B22" i="4"/>
  <c r="B24" i="4"/>
  <c r="B25" i="4"/>
  <c r="B26" i="4"/>
  <c r="B28" i="4"/>
  <c r="B29" i="4"/>
  <c r="B30" i="4"/>
  <c r="B32" i="4"/>
  <c r="B33" i="4"/>
  <c r="B34" i="4"/>
  <c r="B36" i="4"/>
  <c r="B37" i="4"/>
  <c r="B38" i="4"/>
  <c r="B40" i="4"/>
  <c r="B41" i="4"/>
  <c r="B42" i="4"/>
  <c r="B44" i="4"/>
  <c r="B45" i="4"/>
  <c r="B46" i="4"/>
  <c r="B48" i="4"/>
  <c r="B49" i="4"/>
  <c r="B50" i="4"/>
  <c r="B52" i="4"/>
  <c r="B53" i="4"/>
  <c r="B54" i="4"/>
  <c r="B56" i="4"/>
  <c r="B57" i="4"/>
  <c r="B58" i="4"/>
  <c r="B60" i="4"/>
  <c r="B61" i="4"/>
  <c r="B62" i="4"/>
  <c r="B65" i="4"/>
  <c r="B66" i="4"/>
  <c r="B67" i="4"/>
  <c r="B72" i="4"/>
  <c r="B7" i="4"/>
  <c r="B11" i="4"/>
  <c r="B15" i="4"/>
  <c r="B19" i="4"/>
  <c r="B23" i="4"/>
  <c r="B27" i="4"/>
  <c r="B31" i="4"/>
  <c r="B35" i="4"/>
  <c r="B39" i="4"/>
  <c r="B43" i="4"/>
  <c r="B47" i="4"/>
  <c r="B51" i="4"/>
  <c r="B55" i="4"/>
  <c r="B59" i="4"/>
  <c r="B63" i="4"/>
  <c r="B68" i="4"/>
  <c r="F20" i="5"/>
  <c r="F17" i="5"/>
  <c r="F14" i="5"/>
  <c r="F11" i="5"/>
  <c r="F8" i="5"/>
  <c r="U20" i="10"/>
  <c r="V20" i="10" s="1"/>
  <c r="W30" i="11" s="1"/>
  <c r="H19" i="10"/>
  <c r="U17" i="10"/>
  <c r="V17" i="10" s="1"/>
  <c r="W29" i="11" s="1"/>
  <c r="H16" i="10"/>
  <c r="U15" i="10"/>
  <c r="V15" i="10" s="1"/>
  <c r="W28" i="11" s="1"/>
  <c r="H14" i="10"/>
  <c r="U12" i="10"/>
  <c r="V12" i="10" s="1"/>
  <c r="H11" i="10"/>
  <c r="U9" i="10"/>
  <c r="V9" i="10" s="1"/>
  <c r="H8" i="10"/>
  <c r="U21" i="9"/>
  <c r="V21" i="9" s="1"/>
  <c r="W25" i="11" s="1"/>
  <c r="H20" i="9"/>
  <c r="V18" i="9"/>
  <c r="W24" i="11" s="1"/>
  <c r="U18" i="9"/>
  <c r="H17" i="9"/>
  <c r="U15" i="9"/>
  <c r="V15" i="9" s="1"/>
  <c r="W23" i="11" s="1"/>
  <c r="H14" i="9"/>
  <c r="U12" i="9"/>
  <c r="V12" i="9" s="1"/>
  <c r="W22" i="11" s="1"/>
  <c r="H11" i="9"/>
  <c r="U9" i="9"/>
  <c r="V9" i="9" s="1"/>
  <c r="W21" i="11" s="1"/>
  <c r="H8" i="9"/>
  <c r="U9" i="7"/>
  <c r="V9" i="7"/>
  <c r="W16" i="11" s="1"/>
  <c r="H20" i="7"/>
  <c r="H17" i="7"/>
  <c r="H14" i="7"/>
  <c r="H11" i="7"/>
  <c r="H8" i="7"/>
  <c r="U21" i="7"/>
  <c r="V21" i="7" s="1"/>
  <c r="W20" i="11" s="1"/>
  <c r="U18" i="7"/>
  <c r="V18" i="7" s="1"/>
  <c r="W19" i="11" s="1"/>
  <c r="U15" i="7"/>
  <c r="V15" i="7" s="1"/>
  <c r="W18" i="11" s="1"/>
  <c r="U12" i="7"/>
  <c r="V12" i="7" s="1"/>
  <c r="W17" i="11" s="1"/>
  <c r="V21" i="5"/>
  <c r="W15" i="11" s="1"/>
  <c r="U21" i="5"/>
  <c r="U18" i="5"/>
  <c r="V18" i="5" s="1"/>
  <c r="W14" i="11" s="1"/>
  <c r="U15" i="5"/>
  <c r="V15" i="5" s="1"/>
  <c r="W13" i="11" s="1"/>
  <c r="U12" i="5"/>
  <c r="V12" i="5" s="1"/>
  <c r="W12" i="11" s="1"/>
  <c r="U9" i="5"/>
  <c r="V9" i="5" s="1"/>
  <c r="W11" i="11" s="1"/>
  <c r="F11" i="33" l="1"/>
  <c r="H11" i="33"/>
  <c r="H11" i="21"/>
  <c r="X21" i="39" a="1"/>
  <c r="X21" i="39" s="1"/>
  <c r="Y21" i="39" s="1"/>
  <c r="X11" i="39" a="1"/>
  <c r="X11" i="39" s="1"/>
  <c r="Z11" i="39" s="1"/>
  <c r="X26" i="39" a="1"/>
  <c r="X26" i="39" s="1"/>
  <c r="X16" i="39" a="1"/>
  <c r="X57" i="39" a="1"/>
  <c r="X57" i="39" s="1"/>
  <c r="X41" i="39" a="1"/>
  <c r="X41" i="39" s="1"/>
  <c r="X31" i="39" a="1"/>
  <c r="X31" i="39" s="1"/>
  <c r="X51" i="39" a="1"/>
  <c r="F14" i="36"/>
  <c r="U15" i="36"/>
  <c r="V15" i="36" s="1"/>
  <c r="D17" i="36"/>
  <c r="H14" i="36"/>
  <c r="F11" i="36"/>
  <c r="U12" i="36"/>
  <c r="V12" i="36" s="1"/>
  <c r="H11" i="36"/>
  <c r="F14" i="35"/>
  <c r="U15" i="35"/>
  <c r="V15" i="35" s="1"/>
  <c r="D17" i="35"/>
  <c r="H14" i="35"/>
  <c r="F11" i="35"/>
  <c r="U12" i="35"/>
  <c r="V12" i="35" s="1"/>
  <c r="H11" i="35"/>
  <c r="F17" i="33"/>
  <c r="U18" i="33"/>
  <c r="V18" i="33" s="1"/>
  <c r="D20" i="33"/>
  <c r="H17" i="33"/>
  <c r="F14" i="33"/>
  <c r="U15" i="33"/>
  <c r="V15" i="33" s="1"/>
  <c r="H14" i="33"/>
  <c r="F11" i="31"/>
  <c r="H11" i="31"/>
  <c r="D14" i="31"/>
  <c r="D17" i="31" s="1"/>
  <c r="F17" i="31"/>
  <c r="D20" i="31"/>
  <c r="U18" i="31"/>
  <c r="V18" i="31" s="1"/>
  <c r="H17" i="31"/>
  <c r="F11" i="29"/>
  <c r="D14" i="29"/>
  <c r="D17" i="29" s="1"/>
  <c r="U18" i="29" s="1"/>
  <c r="V18" i="29" s="1"/>
  <c r="H11" i="29"/>
  <c r="F17" i="29"/>
  <c r="H17" i="29"/>
  <c r="H14" i="29"/>
  <c r="F11" i="27"/>
  <c r="D14" i="27"/>
  <c r="F14" i="27" s="1"/>
  <c r="H11" i="27"/>
  <c r="F11" i="26"/>
  <c r="F14" i="26"/>
  <c r="H14" i="26"/>
  <c r="D17" i="26"/>
  <c r="F11" i="24"/>
  <c r="H11" i="24"/>
  <c r="D14" i="24"/>
  <c r="D17" i="24" s="1"/>
  <c r="H17" i="24" s="1"/>
  <c r="F17" i="24"/>
  <c r="D20" i="24"/>
  <c r="U18" i="24"/>
  <c r="V18" i="24" s="1"/>
  <c r="H11" i="22"/>
  <c r="D14" i="22"/>
  <c r="U15" i="22" s="1"/>
  <c r="V15" i="22" s="1"/>
  <c r="U12" i="22"/>
  <c r="V12" i="22" s="1"/>
  <c r="D14" i="21"/>
  <c r="U12" i="21"/>
  <c r="V12" i="21" s="1"/>
  <c r="W11" i="20" a="1"/>
  <c r="W11" i="20" s="1"/>
  <c r="D14" i="19"/>
  <c r="F11" i="19"/>
  <c r="H11" i="19"/>
  <c r="W31" i="17" a="1"/>
  <c r="W21" i="17" a="1"/>
  <c r="W20" i="17"/>
  <c r="W17" i="17"/>
  <c r="F11" i="10"/>
  <c r="F8" i="10"/>
  <c r="X11" i="11"/>
  <c r="Y16" i="11"/>
  <c r="Y18" i="11"/>
  <c r="Y12" i="11"/>
  <c r="B69" i="4"/>
  <c r="Y14" i="11"/>
  <c r="Y19" i="11"/>
  <c r="Y22" i="11"/>
  <c r="Y25" i="11"/>
  <c r="Y13" i="11"/>
  <c r="Y15" i="11"/>
  <c r="Y20" i="11"/>
  <c r="B76" i="4"/>
  <c r="Y17" i="11"/>
  <c r="Y21" i="11"/>
  <c r="Y24" i="11"/>
  <c r="B77" i="4"/>
  <c r="B64" i="4"/>
  <c r="I9" i="10" s="1"/>
  <c r="B74" i="4"/>
  <c r="W27" i="11"/>
  <c r="W26" i="11"/>
  <c r="X23" i="11"/>
  <c r="Y23" i="11"/>
  <c r="X22" i="11"/>
  <c r="X19" i="11"/>
  <c r="X15" i="11"/>
  <c r="Y11" i="11"/>
  <c r="X14" i="11"/>
  <c r="X25" i="11"/>
  <c r="X21" i="11"/>
  <c r="X17" i="11"/>
  <c r="X13" i="11"/>
  <c r="X18" i="11"/>
  <c r="X24" i="11"/>
  <c r="X20" i="11"/>
  <c r="X16" i="11"/>
  <c r="X12" i="11"/>
  <c r="I9" i="7"/>
  <c r="I12" i="5"/>
  <c r="I12" i="9"/>
  <c r="I15" i="9"/>
  <c r="I9" i="5"/>
  <c r="I21" i="9"/>
  <c r="I9" i="9"/>
  <c r="I18" i="9"/>
  <c r="I15" i="7"/>
  <c r="I18" i="7"/>
  <c r="I21" i="7"/>
  <c r="I12" i="7"/>
  <c r="I18" i="5"/>
  <c r="I21" i="5"/>
  <c r="I15" i="5"/>
  <c r="D17" i="22" l="1"/>
  <c r="H14" i="24"/>
  <c r="F14" i="29"/>
  <c r="H14" i="22"/>
  <c r="F14" i="24"/>
  <c r="U15" i="27"/>
  <c r="V15" i="27" s="1"/>
  <c r="U15" i="29"/>
  <c r="V15" i="29" s="1"/>
  <c r="H14" i="31"/>
  <c r="U15" i="24"/>
  <c r="V15" i="24" s="1"/>
  <c r="D17" i="27"/>
  <c r="D20" i="29"/>
  <c r="U15" i="31"/>
  <c r="V15" i="31" s="1"/>
  <c r="F14" i="22"/>
  <c r="H14" i="27"/>
  <c r="F14" i="31"/>
  <c r="Z21" i="39"/>
  <c r="Y24" i="39"/>
  <c r="Z23" i="39"/>
  <c r="Z22" i="39"/>
  <c r="Y23" i="39"/>
  <c r="Z25" i="39"/>
  <c r="Z24" i="39"/>
  <c r="Y25" i="39"/>
  <c r="Y22" i="39"/>
  <c r="Y13" i="39"/>
  <c r="Y15" i="39"/>
  <c r="Z15" i="39"/>
  <c r="Z14" i="39"/>
  <c r="Z13" i="39"/>
  <c r="Y11" i="39"/>
  <c r="K10" i="39" s="1"/>
  <c r="Y12" i="39"/>
  <c r="Y14" i="39"/>
  <c r="Z12" i="39"/>
  <c r="Z27" i="39"/>
  <c r="Y27" i="39"/>
  <c r="Y26" i="39"/>
  <c r="Z26" i="39"/>
  <c r="X16" i="39"/>
  <c r="Y18" i="39"/>
  <c r="Y20" i="39"/>
  <c r="Z18" i="39"/>
  <c r="Z20" i="39"/>
  <c r="Y17" i="39"/>
  <c r="Y19" i="39"/>
  <c r="Z17" i="39"/>
  <c r="Z19" i="39"/>
  <c r="X51" i="39"/>
  <c r="D20" i="36"/>
  <c r="H17" i="36"/>
  <c r="F17" i="36"/>
  <c r="U18" i="36"/>
  <c r="V18" i="36" s="1"/>
  <c r="D20" i="35"/>
  <c r="H17" i="35"/>
  <c r="U18" i="35"/>
  <c r="V18" i="35" s="1"/>
  <c r="F17" i="35"/>
  <c r="D22" i="33"/>
  <c r="H20" i="33"/>
  <c r="F20" i="33"/>
  <c r="U21" i="33"/>
  <c r="V21" i="33" s="1"/>
  <c r="D22" i="31"/>
  <c r="H20" i="31"/>
  <c r="F20" i="31"/>
  <c r="U21" i="31"/>
  <c r="V21" i="31" s="1"/>
  <c r="U21" i="29"/>
  <c r="V21" i="29" s="1"/>
  <c r="D22" i="29"/>
  <c r="H20" i="29"/>
  <c r="F20" i="29"/>
  <c r="F17" i="27"/>
  <c r="D20" i="27"/>
  <c r="H17" i="27"/>
  <c r="U18" i="27"/>
  <c r="V18" i="27" s="1"/>
  <c r="F17" i="26"/>
  <c r="D20" i="26"/>
  <c r="U18" i="26"/>
  <c r="V18" i="26" s="1"/>
  <c r="H17" i="26"/>
  <c r="D22" i="24"/>
  <c r="H20" i="24"/>
  <c r="F20" i="24"/>
  <c r="U21" i="24"/>
  <c r="V21" i="24" s="1"/>
  <c r="F17" i="22"/>
  <c r="D20" i="22"/>
  <c r="H17" i="22"/>
  <c r="U18" i="22"/>
  <c r="V18" i="22" s="1"/>
  <c r="H14" i="21"/>
  <c r="F14" i="21"/>
  <c r="D17" i="21"/>
  <c r="U15" i="21"/>
  <c r="V15" i="21" s="1"/>
  <c r="D17" i="19"/>
  <c r="U15" i="19"/>
  <c r="V15" i="19" s="1"/>
  <c r="H14" i="19"/>
  <c r="F14" i="19"/>
  <c r="W31" i="17"/>
  <c r="W21" i="17"/>
  <c r="Y26" i="11"/>
  <c r="I12" i="10"/>
  <c r="B78" i="4"/>
  <c r="B79" i="4"/>
  <c r="B82" i="4"/>
  <c r="B71" i="4"/>
  <c r="X26" i="11"/>
  <c r="K13" i="39" l="1"/>
  <c r="K16" i="39"/>
  <c r="K19" i="39"/>
  <c r="K12" i="39"/>
  <c r="K15" i="39"/>
  <c r="K18" i="39"/>
  <c r="K11" i="39"/>
  <c r="K14" i="39"/>
  <c r="K17" i="39"/>
  <c r="Y28" i="39"/>
  <c r="Z28" i="39"/>
  <c r="Y16" i="39"/>
  <c r="Z16" i="39"/>
  <c r="K22" i="39" s="1"/>
  <c r="F20" i="36"/>
  <c r="U21" i="36"/>
  <c r="V21" i="36" s="1"/>
  <c r="H20" i="36"/>
  <c r="D22" i="36"/>
  <c r="F20" i="35"/>
  <c r="U21" i="35"/>
  <c r="V21" i="35" s="1"/>
  <c r="D22" i="35"/>
  <c r="H20" i="35"/>
  <c r="F22" i="33"/>
  <c r="U24" i="33"/>
  <c r="V24" i="33" s="1"/>
  <c r="D26" i="33"/>
  <c r="H22" i="33"/>
  <c r="F22" i="31"/>
  <c r="U24" i="31"/>
  <c r="V24" i="31" s="1"/>
  <c r="D26" i="31"/>
  <c r="H22" i="31"/>
  <c r="F22" i="29"/>
  <c r="D26" i="29"/>
  <c r="U24" i="29"/>
  <c r="V24" i="29" s="1"/>
  <c r="H22" i="29"/>
  <c r="U21" i="27"/>
  <c r="V21" i="27" s="1"/>
  <c r="D22" i="27"/>
  <c r="H20" i="27"/>
  <c r="F20" i="27"/>
  <c r="D22" i="26"/>
  <c r="H20" i="26"/>
  <c r="F20" i="26"/>
  <c r="U21" i="26"/>
  <c r="V21" i="26" s="1"/>
  <c r="F22" i="24"/>
  <c r="D26" i="24"/>
  <c r="U24" i="24"/>
  <c r="V24" i="24" s="1"/>
  <c r="H22" i="24"/>
  <c r="F20" i="22"/>
  <c r="U21" i="22"/>
  <c r="V21" i="22" s="1"/>
  <c r="D22" i="22"/>
  <c r="H20" i="22"/>
  <c r="H17" i="21"/>
  <c r="D20" i="21"/>
  <c r="F17" i="21"/>
  <c r="U18" i="21"/>
  <c r="V18" i="21" s="1"/>
  <c r="H17" i="19"/>
  <c r="F17" i="19"/>
  <c r="U18" i="19"/>
  <c r="V18" i="19" s="1"/>
  <c r="D20" i="19"/>
  <c r="B75" i="4"/>
  <c r="B85" i="4"/>
  <c r="B80" i="4"/>
  <c r="B90" i="4"/>
  <c r="Y28" i="11"/>
  <c r="X28" i="11"/>
  <c r="I15" i="10"/>
  <c r="K34" i="39" l="1"/>
  <c r="K23" i="39"/>
  <c r="K37" i="39"/>
  <c r="K31" i="39"/>
  <c r="K32" i="39"/>
  <c r="K20" i="39"/>
  <c r="K28" i="39"/>
  <c r="K25" i="39"/>
  <c r="K29" i="39"/>
  <c r="K26" i="39"/>
  <c r="K39" i="39"/>
  <c r="K36" i="39"/>
  <c r="K33" i="39"/>
  <c r="K30" i="39"/>
  <c r="K27" i="39"/>
  <c r="K24" i="39"/>
  <c r="K21" i="39"/>
  <c r="K35" i="39"/>
  <c r="K38" i="39"/>
  <c r="Y29" i="39"/>
  <c r="Y30" i="39"/>
  <c r="Z29" i="39"/>
  <c r="Z30" i="39"/>
  <c r="D26" i="36"/>
  <c r="H22" i="36"/>
  <c r="F22" i="36"/>
  <c r="U24" i="36"/>
  <c r="V24" i="36" s="1"/>
  <c r="D26" i="35"/>
  <c r="H22" i="35"/>
  <c r="F22" i="35"/>
  <c r="U24" i="35"/>
  <c r="V24" i="35" s="1"/>
  <c r="D30" i="33"/>
  <c r="H26" i="33"/>
  <c r="F26" i="33"/>
  <c r="U28" i="33"/>
  <c r="V28" i="33" s="1"/>
  <c r="D30" i="31"/>
  <c r="H26" i="31"/>
  <c r="F26" i="31"/>
  <c r="U28" i="31"/>
  <c r="V28" i="31" s="1"/>
  <c r="U28" i="29"/>
  <c r="V28" i="29" s="1"/>
  <c r="D30" i="29"/>
  <c r="H26" i="29"/>
  <c r="F26" i="29"/>
  <c r="F22" i="27"/>
  <c r="D26" i="27"/>
  <c r="H22" i="27"/>
  <c r="U24" i="27"/>
  <c r="V24" i="27" s="1"/>
  <c r="F22" i="26"/>
  <c r="H22" i="26"/>
  <c r="U24" i="26"/>
  <c r="V24" i="26" s="1"/>
  <c r="D26" i="26"/>
  <c r="D30" i="24"/>
  <c r="H26" i="24"/>
  <c r="U28" i="24"/>
  <c r="V28" i="24" s="1"/>
  <c r="F26" i="24"/>
  <c r="F22" i="22"/>
  <c r="D26" i="22"/>
  <c r="H22" i="22"/>
  <c r="U24" i="22"/>
  <c r="V24" i="22" s="1"/>
  <c r="U21" i="21"/>
  <c r="V21" i="21" s="1"/>
  <c r="D22" i="21"/>
  <c r="H20" i="21"/>
  <c r="F20" i="21"/>
  <c r="D22" i="19"/>
  <c r="U21" i="19"/>
  <c r="V21" i="19" s="1"/>
  <c r="H20" i="19"/>
  <c r="F20" i="19"/>
  <c r="B83" i="4"/>
  <c r="B86" i="4"/>
  <c r="F8" i="13"/>
  <c r="B91" i="4"/>
  <c r="B93" i="4"/>
  <c r="B84" i="4"/>
  <c r="B99" i="4"/>
  <c r="B96" i="4"/>
  <c r="K41" i="39" l="1"/>
  <c r="K42" i="39"/>
  <c r="K40" i="39"/>
  <c r="X11" i="17"/>
  <c r="Z31" i="39"/>
  <c r="Y31" i="39"/>
  <c r="F26" i="36"/>
  <c r="U28" i="36"/>
  <c r="V28" i="36" s="1"/>
  <c r="H26" i="36"/>
  <c r="D30" i="36"/>
  <c r="F26" i="35"/>
  <c r="U28" i="35"/>
  <c r="V28" i="35" s="1"/>
  <c r="D30" i="35"/>
  <c r="H26" i="35"/>
  <c r="F30" i="33"/>
  <c r="D34" i="33"/>
  <c r="U32" i="33"/>
  <c r="V32" i="33" s="1"/>
  <c r="H30" i="33"/>
  <c r="F30" i="31"/>
  <c r="D34" i="31"/>
  <c r="U32" i="31"/>
  <c r="V32" i="31" s="1"/>
  <c r="H30" i="31"/>
  <c r="F30" i="29"/>
  <c r="U32" i="29"/>
  <c r="V32" i="29" s="1"/>
  <c r="H30" i="29"/>
  <c r="U28" i="27"/>
  <c r="V28" i="27" s="1"/>
  <c r="D30" i="27"/>
  <c r="H26" i="27"/>
  <c r="F26" i="27"/>
  <c r="U28" i="26"/>
  <c r="V28" i="26" s="1"/>
  <c r="D30" i="26"/>
  <c r="H26" i="26"/>
  <c r="F26" i="26"/>
  <c r="F30" i="24"/>
  <c r="D34" i="24"/>
  <c r="U32" i="24"/>
  <c r="V32" i="24" s="1"/>
  <c r="H30" i="24"/>
  <c r="F26" i="22"/>
  <c r="U28" i="22"/>
  <c r="V28" i="22" s="1"/>
  <c r="D30" i="22"/>
  <c r="H26" i="22"/>
  <c r="Y11" i="17"/>
  <c r="U24" i="21"/>
  <c r="V24" i="21" s="1"/>
  <c r="F22" i="21"/>
  <c r="D26" i="21"/>
  <c r="H22" i="21"/>
  <c r="U24" i="19"/>
  <c r="V24" i="19" s="1"/>
  <c r="D26" i="19"/>
  <c r="H22" i="19"/>
  <c r="F22" i="19"/>
  <c r="B97" i="4"/>
  <c r="B87" i="4"/>
  <c r="F11" i="13"/>
  <c r="B88" i="4"/>
  <c r="B102" i="4"/>
  <c r="B105" i="4"/>
  <c r="B94" i="4"/>
  <c r="B103" i="4"/>
  <c r="K43" i="39" l="1"/>
  <c r="K44" i="39"/>
  <c r="K45" i="39"/>
  <c r="K47" i="39"/>
  <c r="K46" i="39"/>
  <c r="X12" i="17"/>
  <c r="Z32" i="39"/>
  <c r="Y32" i="39"/>
  <c r="W12" i="32" a="1"/>
  <c r="W12" i="30" a="1"/>
  <c r="W12" i="30" s="1"/>
  <c r="X132" i="39" a="1"/>
  <c r="X132" i="39" s="1"/>
  <c r="D34" i="36"/>
  <c r="H30" i="36"/>
  <c r="U32" i="36"/>
  <c r="V32" i="36" s="1"/>
  <c r="F30" i="36"/>
  <c r="D34" i="35"/>
  <c r="H30" i="35"/>
  <c r="U32" i="35"/>
  <c r="V32" i="35" s="1"/>
  <c r="F30" i="35"/>
  <c r="D37" i="33"/>
  <c r="H34" i="33"/>
  <c r="U36" i="33"/>
  <c r="V36" i="33" s="1"/>
  <c r="F34" i="33"/>
  <c r="D37" i="31"/>
  <c r="H34" i="31"/>
  <c r="F34" i="31"/>
  <c r="U36" i="31"/>
  <c r="V36" i="31" s="1"/>
  <c r="F30" i="27"/>
  <c r="D34" i="27"/>
  <c r="H30" i="27"/>
  <c r="U32" i="27"/>
  <c r="V32" i="27" s="1"/>
  <c r="F30" i="26"/>
  <c r="D34" i="26"/>
  <c r="U32" i="26"/>
  <c r="V32" i="26" s="1"/>
  <c r="H30" i="26"/>
  <c r="D37" i="24"/>
  <c r="H34" i="24"/>
  <c r="F34" i="24"/>
  <c r="U36" i="24"/>
  <c r="V36" i="24" s="1"/>
  <c r="F30" i="22"/>
  <c r="D34" i="22"/>
  <c r="H30" i="22"/>
  <c r="U32" i="22"/>
  <c r="V32" i="22" s="1"/>
  <c r="I12" i="13"/>
  <c r="U28" i="21"/>
  <c r="V28" i="21" s="1"/>
  <c r="D30" i="21"/>
  <c r="H26" i="21"/>
  <c r="F26" i="21"/>
  <c r="F26" i="19"/>
  <c r="D30" i="19"/>
  <c r="U28" i="19"/>
  <c r="V28" i="19" s="1"/>
  <c r="H26" i="19"/>
  <c r="F14" i="13"/>
  <c r="B92" i="4"/>
  <c r="B111" i="4"/>
  <c r="B100" i="4"/>
  <c r="B109" i="4"/>
  <c r="B108" i="4"/>
  <c r="K48" i="39" l="1"/>
  <c r="K49" i="39"/>
  <c r="X13" i="17"/>
  <c r="Y33" i="39"/>
  <c r="Z33" i="39"/>
  <c r="W12" i="32"/>
  <c r="F34" i="36"/>
  <c r="U36" i="36"/>
  <c r="V36" i="36" s="1"/>
  <c r="D37" i="36"/>
  <c r="H34" i="36"/>
  <c r="F34" i="35"/>
  <c r="U36" i="35"/>
  <c r="V36" i="35" s="1"/>
  <c r="D37" i="35"/>
  <c r="H34" i="35"/>
  <c r="F37" i="33"/>
  <c r="U39" i="33"/>
  <c r="V39" i="33" s="1"/>
  <c r="H37" i="33"/>
  <c r="F37" i="31"/>
  <c r="U39" i="31"/>
  <c r="V39" i="31" s="1"/>
  <c r="X140" i="39" s="1" a="1"/>
  <c r="X140" i="39" s="1"/>
  <c r="H37" i="31"/>
  <c r="U36" i="27"/>
  <c r="V36" i="27" s="1"/>
  <c r="H34" i="27"/>
  <c r="F34" i="27"/>
  <c r="D37" i="26"/>
  <c r="H34" i="26"/>
  <c r="U36" i="26"/>
  <c r="V36" i="26" s="1"/>
  <c r="F34" i="26"/>
  <c r="F37" i="24"/>
  <c r="D41" i="24"/>
  <c r="H37" i="24"/>
  <c r="U39" i="24"/>
  <c r="V39" i="24" s="1"/>
  <c r="U36" i="22"/>
  <c r="V36" i="22" s="1"/>
  <c r="D37" i="22"/>
  <c r="D41" i="22" s="1"/>
  <c r="H34" i="22"/>
  <c r="F34" i="22"/>
  <c r="F30" i="21"/>
  <c r="D34" i="21"/>
  <c r="U32" i="21"/>
  <c r="V32" i="21" s="1"/>
  <c r="H30" i="21"/>
  <c r="H30" i="19"/>
  <c r="D34" i="19"/>
  <c r="U32" i="19"/>
  <c r="V32" i="19" s="1"/>
  <c r="F30" i="19"/>
  <c r="B95" i="4"/>
  <c r="B117" i="4"/>
  <c r="B114" i="4"/>
  <c r="B115" i="4"/>
  <c r="B106" i="4"/>
  <c r="D44" i="22" l="1"/>
  <c r="H41" i="22"/>
  <c r="U43" i="22"/>
  <c r="V43" i="22" s="1"/>
  <c r="F41" i="22"/>
  <c r="K54" i="39"/>
  <c r="W11" i="34" a="1"/>
  <c r="W11" i="34" s="1"/>
  <c r="X150" i="39" a="1"/>
  <c r="X150" i="39" s="1"/>
  <c r="W21" i="28" a="1"/>
  <c r="X123" i="39" a="1"/>
  <c r="D41" i="36"/>
  <c r="H37" i="36"/>
  <c r="F37" i="36"/>
  <c r="U39" i="36"/>
  <c r="V39" i="36" s="1"/>
  <c r="D41" i="35"/>
  <c r="H37" i="35"/>
  <c r="U39" i="35"/>
  <c r="V39" i="35" s="1"/>
  <c r="F37" i="35"/>
  <c r="F37" i="26"/>
  <c r="U39" i="26"/>
  <c r="V39" i="26" s="1"/>
  <c r="H37" i="26"/>
  <c r="D44" i="24"/>
  <c r="D48" i="24" s="1"/>
  <c r="H41" i="24"/>
  <c r="F41" i="24"/>
  <c r="U43" i="24"/>
  <c r="V43" i="24" s="1"/>
  <c r="F37" i="22"/>
  <c r="H37" i="22"/>
  <c r="U39" i="22"/>
  <c r="V39" i="22" s="1"/>
  <c r="D37" i="21"/>
  <c r="H34" i="21"/>
  <c r="F34" i="21"/>
  <c r="U36" i="21"/>
  <c r="V36" i="21" s="1"/>
  <c r="U36" i="19"/>
  <c r="V36" i="19" s="1"/>
  <c r="X67" i="39" s="1" a="1"/>
  <c r="F34" i="19"/>
  <c r="H34" i="19"/>
  <c r="B98" i="4"/>
  <c r="B112" i="4"/>
  <c r="B121" i="4"/>
  <c r="B120" i="4"/>
  <c r="U50" i="24" l="1"/>
  <c r="V50" i="24" s="1"/>
  <c r="D52" i="24"/>
  <c r="H48" i="24"/>
  <c r="F48" i="24"/>
  <c r="H44" i="22"/>
  <c r="U46" i="22"/>
  <c r="V46" i="22" s="1"/>
  <c r="X86" i="39" s="1" a="1"/>
  <c r="X86" i="39" s="1"/>
  <c r="F44" i="22"/>
  <c r="X14" i="17"/>
  <c r="W21" i="28"/>
  <c r="X123" i="39"/>
  <c r="X113" i="39" a="1"/>
  <c r="X67" i="39"/>
  <c r="F41" i="36"/>
  <c r="U43" i="36"/>
  <c r="V43" i="36" s="1"/>
  <c r="H41" i="36"/>
  <c r="D44" i="36"/>
  <c r="F41" i="35"/>
  <c r="U43" i="35"/>
  <c r="V43" i="35" s="1"/>
  <c r="D44" i="35"/>
  <c r="H41" i="35"/>
  <c r="W11" i="28" a="1"/>
  <c r="F44" i="24"/>
  <c r="U46" i="24"/>
  <c r="V46" i="24" s="1"/>
  <c r="H44" i="24"/>
  <c r="U39" i="21"/>
  <c r="V39" i="21" s="1"/>
  <c r="W11" i="23" s="1" a="1"/>
  <c r="H37" i="21"/>
  <c r="F37" i="21"/>
  <c r="W21" i="20" a="1"/>
  <c r="B101" i="4"/>
  <c r="B123" i="4"/>
  <c r="B118" i="4"/>
  <c r="B127" i="4"/>
  <c r="B126" i="4"/>
  <c r="W21" i="23" l="1" a="1"/>
  <c r="W21" i="23" s="1"/>
  <c r="H52" i="24"/>
  <c r="D56" i="24"/>
  <c r="U54" i="24"/>
  <c r="V54" i="24" s="1"/>
  <c r="F52" i="24"/>
  <c r="X15" i="17"/>
  <c r="W11" i="23"/>
  <c r="X76" i="39" a="1"/>
  <c r="X76" i="39" s="1"/>
  <c r="X113" i="39"/>
  <c r="D48" i="36"/>
  <c r="H44" i="36"/>
  <c r="U46" i="36"/>
  <c r="V46" i="36" s="1"/>
  <c r="F44" i="36"/>
  <c r="D48" i="35"/>
  <c r="H44" i="35"/>
  <c r="U46" i="35"/>
  <c r="V46" i="35" s="1"/>
  <c r="F44" i="35"/>
  <c r="W11" i="28"/>
  <c r="W21" i="20"/>
  <c r="B104" i="4"/>
  <c r="B129" i="4"/>
  <c r="B132" i="4"/>
  <c r="B133" i="4"/>
  <c r="B124" i="4"/>
  <c r="H56" i="24" l="1"/>
  <c r="U58" i="24"/>
  <c r="V58" i="24" s="1"/>
  <c r="X98" i="39" s="1" a="1"/>
  <c r="X98" i="39" s="1"/>
  <c r="F56" i="24"/>
  <c r="F48" i="36"/>
  <c r="U50" i="36"/>
  <c r="V50" i="36" s="1"/>
  <c r="D52" i="36"/>
  <c r="H48" i="36"/>
  <c r="F48" i="35"/>
  <c r="U50" i="35"/>
  <c r="V50" i="35" s="1"/>
  <c r="D52" i="35"/>
  <c r="H48" i="35"/>
  <c r="G20" i="30"/>
  <c r="G21" i="30"/>
  <c r="D20" i="30"/>
  <c r="E20" i="30" s="1"/>
  <c r="D21" i="30"/>
  <c r="E21" i="30" s="1"/>
  <c r="G19" i="30"/>
  <c r="D19" i="30"/>
  <c r="E19" i="30" s="1"/>
  <c r="B135" i="4"/>
  <c r="B107" i="4"/>
  <c r="B141" i="4"/>
  <c r="B139" i="4"/>
  <c r="B130" i="4"/>
  <c r="B138" i="4"/>
  <c r="W11" i="25" l="1" a="1"/>
  <c r="W11" i="25" s="1"/>
  <c r="D56" i="36"/>
  <c r="H52" i="36"/>
  <c r="F52" i="36"/>
  <c r="U54" i="36"/>
  <c r="V54" i="36" s="1"/>
  <c r="D56" i="35"/>
  <c r="H52" i="35"/>
  <c r="U54" i="35"/>
  <c r="V54" i="35" s="1"/>
  <c r="F52" i="35"/>
  <c r="B110" i="4"/>
  <c r="B144" i="4"/>
  <c r="B147" i="4"/>
  <c r="B145" i="4"/>
  <c r="B136" i="4"/>
  <c r="F56" i="36" l="1"/>
  <c r="U58" i="36"/>
  <c r="V58" i="36" s="1"/>
  <c r="H56" i="36"/>
  <c r="F56" i="35"/>
  <c r="U58" i="35"/>
  <c r="V58" i="35" s="1"/>
  <c r="H56" i="35"/>
  <c r="B113" i="4"/>
  <c r="B150" i="4"/>
  <c r="B142" i="4"/>
  <c r="B151" i="4"/>
  <c r="B153" i="4"/>
  <c r="W27" i="37" l="1" a="1"/>
  <c r="X175" i="39" a="1"/>
  <c r="W12" i="37" a="1"/>
  <c r="X160" i="39" a="1"/>
  <c r="B116" i="4"/>
  <c r="B159" i="4"/>
  <c r="B156" i="4"/>
  <c r="B148" i="4"/>
  <c r="B157" i="4"/>
  <c r="W27" i="37" l="1"/>
  <c r="X175" i="39"/>
  <c r="X160" i="39"/>
  <c r="W12" i="37"/>
  <c r="B119" i="4"/>
  <c r="B165" i="4"/>
  <c r="B163" i="4"/>
  <c r="B154" i="4"/>
  <c r="B162" i="4"/>
  <c r="B122" i="4" l="1"/>
  <c r="B171" i="4"/>
  <c r="B168" i="4"/>
  <c r="B160" i="4"/>
  <c r="B169" i="4"/>
  <c r="B125" i="4" l="1"/>
  <c r="B177" i="4"/>
  <c r="B174" i="4"/>
  <c r="B166" i="4"/>
  <c r="B175" i="4"/>
  <c r="B128" i="4" l="1"/>
  <c r="B183" i="4"/>
  <c r="B181" i="4"/>
  <c r="B172" i="4"/>
  <c r="B180" i="4"/>
  <c r="B131" i="4" l="1"/>
  <c r="B189" i="4"/>
  <c r="B186" i="4"/>
  <c r="B187" i="4"/>
  <c r="B178" i="4"/>
  <c r="B134" i="4" l="1"/>
  <c r="B192" i="4"/>
  <c r="B193" i="4"/>
  <c r="B184" i="4"/>
  <c r="B137" i="4" l="1"/>
  <c r="B190" i="4"/>
  <c r="B199" i="4"/>
  <c r="B140" i="4" l="1"/>
  <c r="B195" i="4"/>
  <c r="B196" i="4"/>
  <c r="B205" i="4"/>
  <c r="B143" i="4" l="1"/>
  <c r="B198" i="4"/>
  <c r="B211" i="4"/>
  <c r="B202" i="4"/>
  <c r="B146" i="4" l="1"/>
  <c r="B201" i="4"/>
  <c r="B208" i="4"/>
  <c r="B217" i="4"/>
  <c r="B149" i="4" l="1"/>
  <c r="B204" i="4"/>
  <c r="B214" i="4"/>
  <c r="B223" i="4"/>
  <c r="B152" i="4" l="1"/>
  <c r="B207" i="4"/>
  <c r="B220" i="4"/>
  <c r="B229" i="4"/>
  <c r="B155" i="4" l="1"/>
  <c r="B210" i="4"/>
  <c r="B235" i="4"/>
  <c r="B226" i="4"/>
  <c r="B158" i="4" l="1"/>
  <c r="B213" i="4"/>
  <c r="B241" i="4"/>
  <c r="B232" i="4"/>
  <c r="B161" i="4" l="1"/>
  <c r="B216" i="4"/>
  <c r="B238" i="4"/>
  <c r="B247" i="4"/>
  <c r="B164" i="4" l="1"/>
  <c r="B219" i="4"/>
  <c r="B244" i="4"/>
  <c r="B253" i="4"/>
  <c r="B167" i="4" l="1"/>
  <c r="B222" i="4"/>
  <c r="B259" i="4"/>
  <c r="B250" i="4"/>
  <c r="B170" i="4" l="1"/>
  <c r="B225" i="4"/>
  <c r="B256" i="4"/>
  <c r="B265" i="4"/>
  <c r="B173" i="4" l="1"/>
  <c r="B228" i="4"/>
  <c r="B262" i="4"/>
  <c r="B271" i="4"/>
  <c r="B176" i="4" l="1"/>
  <c r="B231" i="4"/>
  <c r="B268" i="4"/>
  <c r="B277" i="4"/>
  <c r="B179" i="4" l="1"/>
  <c r="B234" i="4"/>
  <c r="B283" i="4"/>
  <c r="B274" i="4"/>
  <c r="B182" i="4" l="1"/>
  <c r="B237" i="4"/>
  <c r="B280" i="4"/>
  <c r="B289" i="4"/>
  <c r="B185" i="4" l="1"/>
  <c r="B240" i="4"/>
  <c r="B286" i="4"/>
  <c r="B295" i="4"/>
  <c r="B188" i="4" l="1"/>
  <c r="B243" i="4"/>
  <c r="B292" i="4"/>
  <c r="B301" i="4"/>
  <c r="B191" i="4" l="1"/>
  <c r="B246" i="4"/>
  <c r="B307" i="4"/>
  <c r="B298" i="4"/>
  <c r="B194" i="4" l="1"/>
  <c r="B249" i="4"/>
  <c r="B304" i="4"/>
  <c r="B313" i="4"/>
  <c r="B197" i="4" l="1"/>
  <c r="B252" i="4"/>
  <c r="B319" i="4"/>
  <c r="B310" i="4"/>
  <c r="B200" i="4" l="1"/>
  <c r="B255" i="4"/>
  <c r="B325" i="4"/>
  <c r="B316" i="4"/>
  <c r="B203" i="4" l="1"/>
  <c r="B258" i="4"/>
  <c r="B322" i="4"/>
  <c r="B331" i="4"/>
  <c r="B206" i="4" l="1"/>
  <c r="B261" i="4"/>
  <c r="B328" i="4"/>
  <c r="B337" i="4"/>
  <c r="B209" i="4" l="1"/>
  <c r="B264" i="4"/>
  <c r="B343" i="4"/>
  <c r="B334" i="4"/>
  <c r="B212" i="4" l="1"/>
  <c r="B267" i="4"/>
  <c r="B349" i="4"/>
  <c r="B340" i="4"/>
  <c r="B215" i="4" l="1"/>
  <c r="B270" i="4"/>
  <c r="B346" i="4"/>
  <c r="B355" i="4"/>
  <c r="B218" i="4" l="1"/>
  <c r="B273" i="4"/>
  <c r="B352" i="4"/>
  <c r="B361" i="4"/>
  <c r="B221" i="4" l="1"/>
  <c r="B276" i="4"/>
  <c r="B367" i="4"/>
  <c r="B358" i="4"/>
  <c r="B224" i="4" l="1"/>
  <c r="B279" i="4"/>
  <c r="B373" i="4"/>
  <c r="B364" i="4"/>
  <c r="B227" i="4" l="1"/>
  <c r="B282" i="4"/>
  <c r="B370" i="4"/>
  <c r="B379" i="4"/>
  <c r="B230" i="4" l="1"/>
  <c r="B285" i="4"/>
  <c r="B385" i="4"/>
  <c r="B376" i="4"/>
  <c r="B233" i="4" l="1"/>
  <c r="B288" i="4"/>
  <c r="B391" i="4"/>
  <c r="B382" i="4"/>
  <c r="B236" i="4" l="1"/>
  <c r="B291" i="4"/>
  <c r="B388" i="4"/>
  <c r="B397" i="4"/>
  <c r="B239" i="4" l="1"/>
  <c r="B400" i="4"/>
  <c r="B294" i="4"/>
  <c r="B394" i="4"/>
  <c r="B242" i="4" l="1"/>
  <c r="B297" i="4"/>
  <c r="B403" i="4"/>
  <c r="B245" i="4" l="1"/>
  <c r="B300" i="4"/>
  <c r="B406" i="4"/>
  <c r="B248" i="4" l="1"/>
  <c r="B303" i="4"/>
  <c r="B409" i="4"/>
  <c r="B251" i="4" l="1"/>
  <c r="B306" i="4"/>
  <c r="B412" i="4"/>
  <c r="B254" i="4" l="1"/>
  <c r="B309" i="4"/>
  <c r="B415" i="4"/>
  <c r="B257" i="4" l="1"/>
  <c r="B312" i="4"/>
  <c r="B418" i="4"/>
  <c r="B260" i="4" l="1"/>
  <c r="B315" i="4"/>
  <c r="B421" i="4"/>
  <c r="B263" i="4" l="1"/>
  <c r="B318" i="4"/>
  <c r="B424" i="4"/>
  <c r="B266" i="4" l="1"/>
  <c r="B321" i="4"/>
  <c r="B427" i="4"/>
  <c r="B269" i="4" l="1"/>
  <c r="B324" i="4"/>
  <c r="B430" i="4"/>
  <c r="B272" i="4" l="1"/>
  <c r="B327" i="4"/>
  <c r="B433" i="4"/>
  <c r="B275" i="4" l="1"/>
  <c r="B330" i="4"/>
  <c r="B436" i="4"/>
  <c r="B278" i="4" l="1"/>
  <c r="B333" i="4"/>
  <c r="B439" i="4"/>
  <c r="B281" i="4" l="1"/>
  <c r="B336" i="4"/>
  <c r="B442" i="4"/>
  <c r="B284" i="4" l="1"/>
  <c r="B339" i="4"/>
  <c r="B445" i="4"/>
  <c r="B287" i="4" l="1"/>
  <c r="B342" i="4"/>
  <c r="B448" i="4"/>
  <c r="B290" i="4" l="1"/>
  <c r="B345" i="4"/>
  <c r="B451" i="4"/>
  <c r="B293" i="4" l="1"/>
  <c r="B348" i="4"/>
  <c r="B454" i="4"/>
  <c r="B296" i="4" l="1"/>
  <c r="B351" i="4"/>
  <c r="B457" i="4"/>
  <c r="B299" i="4" l="1"/>
  <c r="B354" i="4"/>
  <c r="B460" i="4"/>
  <c r="B302" i="4" l="1"/>
  <c r="B357" i="4"/>
  <c r="B463" i="4"/>
  <c r="B305" i="4" l="1"/>
  <c r="B360" i="4"/>
  <c r="B466" i="4"/>
  <c r="B308" i="4" l="1"/>
  <c r="B363" i="4"/>
  <c r="B469" i="4"/>
  <c r="B311" i="4" l="1"/>
  <c r="B366" i="4"/>
  <c r="B472" i="4"/>
  <c r="B314" i="4" l="1"/>
  <c r="B369" i="4"/>
  <c r="B475" i="4"/>
  <c r="B317" i="4" l="1"/>
  <c r="B372" i="4"/>
  <c r="B478" i="4"/>
  <c r="B320" i="4" l="1"/>
  <c r="B375" i="4"/>
  <c r="B481" i="4"/>
  <c r="B323" i="4" l="1"/>
  <c r="B378" i="4"/>
  <c r="B484" i="4"/>
  <c r="B326" i="4" l="1"/>
  <c r="B381" i="4"/>
  <c r="B487" i="4"/>
  <c r="B329" i="4" l="1"/>
  <c r="B384" i="4"/>
  <c r="B490" i="4"/>
  <c r="B332" i="4" l="1"/>
  <c r="B387" i="4"/>
  <c r="B493" i="4"/>
  <c r="B335" i="4" l="1"/>
  <c r="B390" i="4"/>
  <c r="B496" i="4"/>
  <c r="B338" i="4" l="1"/>
  <c r="B393" i="4"/>
  <c r="B499" i="4"/>
  <c r="B341" i="4" l="1"/>
  <c r="B396" i="4"/>
  <c r="B502" i="4"/>
  <c r="B344" i="4" l="1"/>
  <c r="B399" i="4"/>
  <c r="B505" i="4"/>
  <c r="B347" i="4" l="1"/>
  <c r="B402" i="4"/>
  <c r="B508" i="4"/>
  <c r="B350" i="4" l="1"/>
  <c r="B405" i="4"/>
  <c r="B511" i="4"/>
  <c r="B353" i="4" l="1"/>
  <c r="B408" i="4"/>
  <c r="B514" i="4"/>
  <c r="B356" i="4" l="1"/>
  <c r="B411" i="4"/>
  <c r="B517" i="4"/>
  <c r="B359" i="4" l="1"/>
  <c r="B414" i="4"/>
  <c r="B520" i="4"/>
  <c r="B362" i="4" l="1"/>
  <c r="B417" i="4"/>
  <c r="B523" i="4"/>
  <c r="B365" i="4" l="1"/>
  <c r="B420" i="4"/>
  <c r="B526" i="4"/>
  <c r="B368" i="4" l="1"/>
  <c r="B423" i="4"/>
  <c r="B529" i="4"/>
  <c r="B371" i="4" l="1"/>
  <c r="B426" i="4"/>
  <c r="B532" i="4"/>
  <c r="B374" i="4" l="1"/>
  <c r="B429" i="4"/>
  <c r="B535" i="4"/>
  <c r="B377" i="4" l="1"/>
  <c r="B432" i="4"/>
  <c r="B538" i="4"/>
  <c r="B380" i="4" l="1"/>
  <c r="B435" i="4"/>
  <c r="B541" i="4"/>
  <c r="B383" i="4" l="1"/>
  <c r="B438" i="4"/>
  <c r="B544" i="4"/>
  <c r="B386" i="4" l="1"/>
  <c r="B441" i="4"/>
  <c r="B547" i="4"/>
  <c r="B389" i="4" l="1"/>
  <c r="B444" i="4"/>
  <c r="B550" i="4"/>
  <c r="B392" i="4" l="1"/>
  <c r="B447" i="4"/>
  <c r="B553" i="4"/>
  <c r="B395" i="4" l="1"/>
  <c r="B450" i="4"/>
  <c r="B556" i="4"/>
  <c r="B398" i="4" l="1"/>
  <c r="B453" i="4"/>
  <c r="B559" i="4"/>
  <c r="B401" i="4" l="1"/>
  <c r="B456" i="4"/>
  <c r="B562" i="4"/>
  <c r="B404" i="4" l="1"/>
  <c r="B459" i="4"/>
  <c r="B565" i="4"/>
  <c r="B407" i="4" l="1"/>
  <c r="B462" i="4"/>
  <c r="B568" i="4"/>
  <c r="B410" i="4" l="1"/>
  <c r="B465" i="4"/>
  <c r="B571" i="4"/>
  <c r="B413" i="4" l="1"/>
  <c r="B468" i="4"/>
  <c r="B574" i="4"/>
  <c r="B416" i="4" l="1"/>
  <c r="B471" i="4"/>
  <c r="B577" i="4"/>
  <c r="B419" i="4" l="1"/>
  <c r="B474" i="4"/>
  <c r="B580" i="4"/>
  <c r="B422" i="4" l="1"/>
  <c r="B477" i="4"/>
  <c r="B583" i="4"/>
  <c r="B425" i="4" l="1"/>
  <c r="B480" i="4"/>
  <c r="B586" i="4"/>
  <c r="B428" i="4" l="1"/>
  <c r="B483" i="4"/>
  <c r="B589" i="4"/>
  <c r="B431" i="4" l="1"/>
  <c r="B486" i="4"/>
  <c r="B592" i="4"/>
  <c r="B434" i="4" l="1"/>
  <c r="B489" i="4"/>
  <c r="B595" i="4"/>
  <c r="B437" i="4" l="1"/>
  <c r="B492" i="4"/>
  <c r="B598" i="4"/>
  <c r="B440" i="4" l="1"/>
  <c r="B495" i="4"/>
  <c r="B601" i="4"/>
  <c r="B443" i="4" l="1"/>
  <c r="B498" i="4"/>
  <c r="B604" i="4"/>
  <c r="B446" i="4" l="1"/>
  <c r="B501" i="4"/>
  <c r="B607" i="4"/>
  <c r="B449" i="4" l="1"/>
  <c r="B504" i="4"/>
  <c r="B610" i="4"/>
  <c r="B452" i="4" l="1"/>
  <c r="B507" i="4"/>
  <c r="B613" i="4"/>
  <c r="B455" i="4" l="1"/>
  <c r="B510" i="4"/>
  <c r="B616" i="4"/>
  <c r="B458" i="4" l="1"/>
  <c r="B513" i="4"/>
  <c r="B619" i="4"/>
  <c r="B461" i="4" l="1"/>
  <c r="B516" i="4"/>
  <c r="B622" i="4"/>
  <c r="B464" i="4" l="1"/>
  <c r="B519" i="4"/>
  <c r="B625" i="4"/>
  <c r="B467" i="4" l="1"/>
  <c r="B522" i="4"/>
  <c r="B628" i="4"/>
  <c r="B470" i="4" l="1"/>
  <c r="B525" i="4"/>
  <c r="B631" i="4"/>
  <c r="B473" i="4" l="1"/>
  <c r="B528" i="4"/>
  <c r="B634" i="4"/>
  <c r="B476" i="4" l="1"/>
  <c r="B531" i="4"/>
  <c r="B637" i="4"/>
  <c r="B479" i="4" l="1"/>
  <c r="B534" i="4"/>
  <c r="B640" i="4"/>
  <c r="B482" i="4" l="1"/>
  <c r="B537" i="4"/>
  <c r="B643" i="4"/>
  <c r="B485" i="4" l="1"/>
  <c r="B540" i="4"/>
  <c r="B646" i="4"/>
  <c r="B488" i="4" l="1"/>
  <c r="B543" i="4"/>
  <c r="B649" i="4"/>
  <c r="B491" i="4" l="1"/>
  <c r="B546" i="4"/>
  <c r="B652" i="4"/>
  <c r="B494" i="4" l="1"/>
  <c r="B549" i="4"/>
  <c r="B655" i="4"/>
  <c r="B497" i="4" l="1"/>
  <c r="B552" i="4"/>
  <c r="B658" i="4"/>
  <c r="B500" i="4" l="1"/>
  <c r="B555" i="4"/>
  <c r="B661" i="4"/>
  <c r="B503" i="4" l="1"/>
  <c r="B558" i="4"/>
  <c r="B664" i="4"/>
  <c r="B506" i="4" l="1"/>
  <c r="B561" i="4"/>
  <c r="B667" i="4"/>
  <c r="B509" i="4" l="1"/>
  <c r="B564" i="4"/>
  <c r="B670" i="4"/>
  <c r="B512" i="4" l="1"/>
  <c r="B567" i="4"/>
  <c r="B673" i="4"/>
  <c r="B515" i="4" l="1"/>
  <c r="B570" i="4"/>
  <c r="B676" i="4"/>
  <c r="B518" i="4" l="1"/>
  <c r="B573" i="4"/>
  <c r="B679" i="4"/>
  <c r="B521" i="4" l="1"/>
  <c r="B576" i="4"/>
  <c r="B682" i="4"/>
  <c r="B524" i="4" l="1"/>
  <c r="B579" i="4"/>
  <c r="B685" i="4"/>
  <c r="B527" i="4" l="1"/>
  <c r="B582" i="4"/>
  <c r="B688" i="4"/>
  <c r="B530" i="4" l="1"/>
  <c r="B585" i="4"/>
  <c r="B691" i="4"/>
  <c r="B533" i="4" l="1"/>
  <c r="B588" i="4"/>
  <c r="B694" i="4"/>
  <c r="B536" i="4" l="1"/>
  <c r="B591" i="4"/>
  <c r="B697" i="4"/>
  <c r="B539" i="4" l="1"/>
  <c r="B594" i="4"/>
  <c r="B700" i="4"/>
  <c r="B542" i="4" l="1"/>
  <c r="B597" i="4"/>
  <c r="B703" i="4"/>
  <c r="B545" i="4" l="1"/>
  <c r="B600" i="4"/>
  <c r="B706" i="4"/>
  <c r="B548" i="4" l="1"/>
  <c r="B603" i="4"/>
  <c r="B709" i="4"/>
  <c r="B551" i="4" l="1"/>
  <c r="B606" i="4"/>
  <c r="B712" i="4"/>
  <c r="B554" i="4" l="1"/>
  <c r="B609" i="4"/>
  <c r="B715" i="4"/>
  <c r="B557" i="4" l="1"/>
  <c r="B612" i="4"/>
  <c r="B718" i="4"/>
  <c r="B560" i="4" l="1"/>
  <c r="B615" i="4"/>
  <c r="B563" i="4" l="1"/>
  <c r="B618" i="4"/>
  <c r="B566" i="4" l="1"/>
  <c r="B621" i="4"/>
  <c r="B569" i="4" l="1"/>
  <c r="B624" i="4"/>
  <c r="B572" i="4" l="1"/>
  <c r="B627" i="4"/>
  <c r="B575" i="4" l="1"/>
  <c r="B630" i="4"/>
  <c r="B578" i="4" l="1"/>
  <c r="B633" i="4"/>
  <c r="B581" i="4" l="1"/>
  <c r="B636" i="4"/>
  <c r="B584" i="4" l="1"/>
  <c r="B639" i="4"/>
  <c r="B587" i="4" l="1"/>
  <c r="B642" i="4"/>
  <c r="B590" i="4" l="1"/>
  <c r="B645" i="4"/>
  <c r="B593" i="4" l="1"/>
  <c r="B648" i="4"/>
  <c r="B596" i="4" l="1"/>
  <c r="B651" i="4"/>
  <c r="B599" i="4" l="1"/>
  <c r="B654" i="4"/>
  <c r="B602" i="4" l="1"/>
  <c r="B657" i="4"/>
  <c r="B605" i="4" l="1"/>
  <c r="B660" i="4"/>
  <c r="B608" i="4" l="1"/>
  <c r="B663" i="4"/>
  <c r="B611" i="4" l="1"/>
  <c r="B666" i="4"/>
  <c r="B614" i="4" l="1"/>
  <c r="B669" i="4"/>
  <c r="B617" i="4" l="1"/>
  <c r="B672" i="4"/>
  <c r="B620" i="4" l="1"/>
  <c r="B675" i="4"/>
  <c r="B623" i="4" l="1"/>
  <c r="B678" i="4"/>
  <c r="B626" i="4" l="1"/>
  <c r="B681" i="4"/>
  <c r="B629" i="4" l="1"/>
  <c r="B684" i="4"/>
  <c r="B632" i="4" l="1"/>
  <c r="B687" i="4"/>
  <c r="B635" i="4" l="1"/>
  <c r="B690" i="4"/>
  <c r="B638" i="4" l="1"/>
  <c r="B693" i="4"/>
  <c r="B641" i="4" l="1"/>
  <c r="B696" i="4"/>
  <c r="B644" i="4" l="1"/>
  <c r="B699" i="4"/>
  <c r="B647" i="4" l="1"/>
  <c r="B702" i="4"/>
  <c r="B650" i="4" l="1"/>
  <c r="B705" i="4"/>
  <c r="B653" i="4" l="1"/>
  <c r="B708" i="4"/>
  <c r="B656" i="4" l="1"/>
  <c r="B711" i="4"/>
  <c r="B659" i="4" l="1"/>
  <c r="B714" i="4"/>
  <c r="B662" i="4" l="1"/>
  <c r="B717" i="4"/>
  <c r="B665" i="4" l="1"/>
  <c r="B668" i="4" l="1"/>
  <c r="B671" i="4" l="1"/>
  <c r="Y29" i="11"/>
  <c r="X29" i="11"/>
  <c r="I17" i="10"/>
  <c r="B674" i="4" l="1"/>
  <c r="B677" i="4" l="1"/>
  <c r="B680" i="4" l="1"/>
  <c r="B683" i="4" l="1"/>
  <c r="B686" i="4" l="1"/>
  <c r="B689" i="4" l="1"/>
  <c r="B692" i="4" l="1"/>
  <c r="B695" i="4" l="1"/>
  <c r="B698" i="4" l="1"/>
  <c r="B701" i="4" l="1"/>
  <c r="B704" i="4" l="1"/>
  <c r="B707" i="4" l="1"/>
  <c r="B710" i="4" l="1"/>
  <c r="B713" i="4" l="1"/>
  <c r="B716" i="4" l="1"/>
  <c r="B719" i="4" l="1"/>
  <c r="Y178" i="39" s="1"/>
  <c r="X34" i="17" l="1"/>
  <c r="X23" i="17"/>
  <c r="X36" i="17"/>
  <c r="X33" i="17"/>
  <c r="X24" i="17"/>
  <c r="X32" i="17"/>
  <c r="X18" i="17"/>
  <c r="X20" i="17"/>
  <c r="X21" i="17"/>
  <c r="X16" i="17"/>
  <c r="X25" i="17"/>
  <c r="X26" i="17"/>
  <c r="X19" i="17"/>
  <c r="X35" i="17"/>
  <c r="X29" i="17"/>
  <c r="X22" i="17"/>
  <c r="X27" i="17"/>
  <c r="X30" i="17"/>
  <c r="X17" i="17"/>
  <c r="X28" i="17"/>
  <c r="X31" i="17"/>
  <c r="Y103" i="39"/>
  <c r="Y99" i="39"/>
  <c r="I15" i="33"/>
  <c r="Y102" i="39"/>
  <c r="Z111" i="39"/>
  <c r="Y151" i="39"/>
  <c r="Y107" i="39"/>
  <c r="Z109" i="39"/>
  <c r="Z147" i="39"/>
  <c r="I54" i="24"/>
  <c r="Z145" i="39"/>
  <c r="I9" i="29"/>
  <c r="Y155" i="39"/>
  <c r="I12" i="33"/>
  <c r="Y106" i="39"/>
  <c r="Z102" i="39"/>
  <c r="Z101" i="39"/>
  <c r="I9" i="26"/>
  <c r="Y110" i="39"/>
  <c r="Z107" i="39"/>
  <c r="Y146" i="39"/>
  <c r="I9" i="31"/>
  <c r="I50" i="24"/>
  <c r="I58" i="24"/>
  <c r="Z105" i="39"/>
  <c r="I46" i="22"/>
  <c r="Z146" i="39"/>
  <c r="Z98" i="39"/>
  <c r="Y159" i="39"/>
  <c r="Z159" i="39"/>
  <c r="Y142" i="39"/>
  <c r="Z144" i="39"/>
  <c r="I15" i="26"/>
  <c r="Y148" i="39"/>
  <c r="Z142" i="39"/>
  <c r="Y100" i="39"/>
  <c r="Z153" i="39"/>
  <c r="Y141" i="39"/>
  <c r="Z157" i="39"/>
  <c r="Z110" i="39"/>
  <c r="Y105" i="39"/>
  <c r="Z143" i="39"/>
  <c r="Y112" i="39"/>
  <c r="I43" i="22"/>
  <c r="Z108" i="39"/>
  <c r="Z154" i="39"/>
  <c r="Y154" i="39"/>
  <c r="I12" i="24"/>
  <c r="Y150" i="39"/>
  <c r="Y158" i="39"/>
  <c r="Y104" i="39"/>
  <c r="Z112" i="39"/>
  <c r="Y108" i="39"/>
  <c r="I12" i="29"/>
  <c r="Y143" i="39"/>
  <c r="I12" i="31"/>
  <c r="I9" i="36"/>
  <c r="Y156" i="39"/>
  <c r="Z150" i="39"/>
  <c r="Y140" i="39"/>
  <c r="Y152" i="39"/>
  <c r="Z151" i="39"/>
  <c r="I9" i="22"/>
  <c r="Y147" i="39"/>
  <c r="Z141" i="39"/>
  <c r="Y109" i="39"/>
  <c r="I12" i="27"/>
  <c r="Z148" i="39"/>
  <c r="Y145" i="39"/>
  <c r="I9" i="35"/>
  <c r="Z158" i="39"/>
  <c r="Y111" i="39"/>
  <c r="Z106" i="39"/>
  <c r="Y101" i="39"/>
  <c r="Y149" i="39"/>
  <c r="I12" i="26"/>
  <c r="Y157" i="39"/>
  <c r="Z156" i="39"/>
  <c r="Y153" i="39"/>
  <c r="Z103" i="39"/>
  <c r="I9" i="27"/>
  <c r="Z104" i="39"/>
  <c r="I9" i="33"/>
  <c r="Z100" i="39"/>
  <c r="Z149" i="39"/>
  <c r="Z140" i="39"/>
  <c r="Y144" i="39"/>
  <c r="Z155" i="39"/>
  <c r="Z99" i="39"/>
  <c r="I9" i="24"/>
  <c r="Y98" i="39"/>
  <c r="Z152" i="39"/>
  <c r="Y62" i="39"/>
  <c r="I15" i="29"/>
  <c r="I18" i="33"/>
  <c r="I15" i="27"/>
  <c r="I15" i="36"/>
  <c r="I18" i="31"/>
  <c r="Z53" i="39"/>
  <c r="I18" i="29"/>
  <c r="I12" i="22"/>
  <c r="I12" i="35"/>
  <c r="I15" i="35"/>
  <c r="I15" i="31"/>
  <c r="I15" i="22"/>
  <c r="I18" i="24"/>
  <c r="I15" i="24"/>
  <c r="Z58" i="39"/>
  <c r="Y54" i="39"/>
  <c r="I21" i="24"/>
  <c r="Y56" i="39"/>
  <c r="Z35" i="39"/>
  <c r="Y60" i="39"/>
  <c r="Y53" i="39"/>
  <c r="Z55" i="39"/>
  <c r="Y40" i="39"/>
  <c r="Y50" i="39"/>
  <c r="I18" i="27"/>
  <c r="Y55" i="39"/>
  <c r="Z47" i="39"/>
  <c r="Y36" i="39"/>
  <c r="Y63" i="39"/>
  <c r="Y51" i="39"/>
  <c r="Z59" i="39"/>
  <c r="Z44" i="39"/>
  <c r="Y66" i="39"/>
  <c r="I21" i="33"/>
  <c r="Z66" i="39"/>
  <c r="Y39" i="39"/>
  <c r="Y52" i="39"/>
  <c r="Z62" i="39"/>
  <c r="Y61" i="39"/>
  <c r="Z34" i="39"/>
  <c r="Y48" i="39"/>
  <c r="I18" i="36"/>
  <c r="Y37" i="39"/>
  <c r="Z38" i="39"/>
  <c r="I18" i="22"/>
  <c r="Y41" i="39"/>
  <c r="Z36" i="39"/>
  <c r="Z65" i="39"/>
  <c r="Z52" i="39"/>
  <c r="Z49" i="39"/>
  <c r="Y46" i="39"/>
  <c r="Y43" i="39"/>
  <c r="Y35" i="39"/>
  <c r="Y38" i="39"/>
  <c r="Z50" i="39"/>
  <c r="Y45" i="39"/>
  <c r="Y58" i="39"/>
  <c r="Y65" i="39"/>
  <c r="Z39" i="39"/>
  <c r="Z61" i="39"/>
  <c r="Z56" i="39"/>
  <c r="Y49" i="39"/>
  <c r="Y44" i="39"/>
  <c r="I18" i="35"/>
  <c r="Z57" i="39"/>
  <c r="Z42" i="39"/>
  <c r="Y34" i="39"/>
  <c r="Z54" i="39"/>
  <c r="Y59" i="39"/>
  <c r="Y57" i="39"/>
  <c r="Y42" i="39"/>
  <c r="Z41" i="39"/>
  <c r="Z48" i="39"/>
  <c r="Z37" i="39"/>
  <c r="Z40" i="39"/>
  <c r="Z60" i="39"/>
  <c r="Y47" i="39"/>
  <c r="Z64" i="39"/>
  <c r="I12" i="36"/>
  <c r="Z46" i="39"/>
  <c r="Y64" i="39"/>
  <c r="Z43" i="39"/>
  <c r="I21" i="29"/>
  <c r="Z63" i="39"/>
  <c r="Z45" i="39"/>
  <c r="I28" i="22"/>
  <c r="I21" i="26"/>
  <c r="I24" i="31"/>
  <c r="I18" i="26"/>
  <c r="I21" i="31"/>
  <c r="I21" i="27"/>
  <c r="I24" i="33"/>
  <c r="I24" i="24"/>
  <c r="I21" i="36"/>
  <c r="I21" i="35"/>
  <c r="I21" i="22"/>
  <c r="Z51" i="39"/>
  <c r="I24" i="36"/>
  <c r="I28" i="33"/>
  <c r="I24" i="26"/>
  <c r="I24" i="22"/>
  <c r="I24" i="29"/>
  <c r="I24" i="27"/>
  <c r="I28" i="29"/>
  <c r="I39" i="31"/>
  <c r="I28" i="24"/>
  <c r="I28" i="31"/>
  <c r="I24" i="35"/>
  <c r="I28" i="35"/>
  <c r="I32" i="31"/>
  <c r="I32" i="29"/>
  <c r="I28" i="26"/>
  <c r="I28" i="27"/>
  <c r="I32" i="24"/>
  <c r="I28" i="36"/>
  <c r="I32" i="33"/>
  <c r="I32" i="36"/>
  <c r="I32" i="22"/>
  <c r="I32" i="26"/>
  <c r="I36" i="31"/>
  <c r="X19" i="32"/>
  <c r="I32" i="27"/>
  <c r="I36" i="33"/>
  <c r="Z132" i="39"/>
  <c r="Y138" i="39"/>
  <c r="Y134" i="39"/>
  <c r="Z138" i="39"/>
  <c r="Y12" i="32"/>
  <c r="Y17" i="32"/>
  <c r="Z134" i="39"/>
  <c r="Y135" i="39"/>
  <c r="Y16" i="32"/>
  <c r="I36" i="26"/>
  <c r="X16" i="32"/>
  <c r="Z139" i="39"/>
  <c r="I36" i="36"/>
  <c r="Y14" i="32"/>
  <c r="Y18" i="32"/>
  <c r="Y133" i="39"/>
  <c r="Y136" i="39"/>
  <c r="Y139" i="39"/>
  <c r="I32" i="35"/>
  <c r="X18" i="32"/>
  <c r="Y15" i="32"/>
  <c r="Y132" i="39"/>
  <c r="I36" i="35"/>
  <c r="I39" i="24"/>
  <c r="X13" i="32"/>
  <c r="I36" i="27"/>
  <c r="X17" i="32"/>
  <c r="Z137" i="39"/>
  <c r="I36" i="22"/>
  <c r="Y13" i="32"/>
  <c r="Z136" i="39"/>
  <c r="Z135" i="39"/>
  <c r="X15" i="32"/>
  <c r="I36" i="24"/>
  <c r="Z133" i="39"/>
  <c r="X14" i="32"/>
  <c r="X12" i="32"/>
  <c r="Y19" i="32"/>
  <c r="Y137" i="39"/>
  <c r="Y17" i="30"/>
  <c r="X18" i="30"/>
  <c r="I39" i="36"/>
  <c r="X20" i="34"/>
  <c r="Y25" i="28"/>
  <c r="Y18" i="34"/>
  <c r="I39" i="22"/>
  <c r="I39" i="26"/>
  <c r="Y20" i="34"/>
  <c r="X19" i="34"/>
  <c r="Y127" i="39"/>
  <c r="I39" i="33"/>
  <c r="I39" i="35"/>
  <c r="I43" i="24"/>
  <c r="Y19" i="34"/>
  <c r="Y12" i="34"/>
  <c r="Y17" i="34"/>
  <c r="Y126" i="39"/>
  <c r="Y16" i="34"/>
  <c r="Y15" i="34"/>
  <c r="Y19" i="30"/>
  <c r="Y128" i="39"/>
  <c r="X16" i="34"/>
  <c r="Z130" i="39"/>
  <c r="Y16" i="30"/>
  <c r="X17" i="30"/>
  <c r="X23" i="28"/>
  <c r="Z75" i="39"/>
  <c r="Z114" i="39"/>
  <c r="X24" i="28"/>
  <c r="Y24" i="28"/>
  <c r="Z72" i="39"/>
  <c r="Z127" i="39"/>
  <c r="X22" i="28"/>
  <c r="X18" i="34"/>
  <c r="Y69" i="39"/>
  <c r="Y13" i="30"/>
  <c r="I43" i="35"/>
  <c r="Y125" i="39"/>
  <c r="Z71" i="39"/>
  <c r="Z124" i="39"/>
  <c r="Y73" i="39"/>
  <c r="Y13" i="34"/>
  <c r="Z70" i="39"/>
  <c r="Y71" i="39"/>
  <c r="X25" i="28"/>
  <c r="Z69" i="39"/>
  <c r="Y74" i="39"/>
  <c r="Y18" i="30"/>
  <c r="X13" i="28"/>
  <c r="Y130" i="39"/>
  <c r="Y15" i="30"/>
  <c r="Z128" i="39"/>
  <c r="Y86" i="39"/>
  <c r="Z67" i="39"/>
  <c r="Y131" i="39"/>
  <c r="Z73" i="39"/>
  <c r="Y70" i="39"/>
  <c r="X15" i="34"/>
  <c r="X17" i="34"/>
  <c r="Y124" i="39"/>
  <c r="Z131" i="39"/>
  <c r="I43" i="36"/>
  <c r="Z74" i="39"/>
  <c r="X21" i="28"/>
  <c r="X15" i="30"/>
  <c r="X16" i="30"/>
  <c r="Y22" i="28"/>
  <c r="Y129" i="39"/>
  <c r="Y75" i="39"/>
  <c r="Z126" i="39"/>
  <c r="Z125" i="39"/>
  <c r="X13" i="30"/>
  <c r="X13" i="34"/>
  <c r="Z68" i="39"/>
  <c r="Y68" i="39"/>
  <c r="Y28" i="23"/>
  <c r="Y14" i="34"/>
  <c r="X19" i="30"/>
  <c r="Z129" i="39"/>
  <c r="Y23" i="28"/>
  <c r="Y72" i="39"/>
  <c r="Y21" i="28"/>
  <c r="Z119" i="39"/>
  <c r="Y13" i="23"/>
  <c r="Y16" i="28"/>
  <c r="I46" i="35"/>
  <c r="X18" i="28"/>
  <c r="Y17" i="28"/>
  <c r="Y23" i="23"/>
  <c r="Z95" i="39"/>
  <c r="Y12" i="28"/>
  <c r="Z118" i="39"/>
  <c r="Y89" i="39"/>
  <c r="Y19" i="28"/>
  <c r="Y91" i="39"/>
  <c r="X20" i="28"/>
  <c r="Z96" i="39"/>
  <c r="Y20" i="28"/>
  <c r="Y90" i="39"/>
  <c r="Z115" i="39"/>
  <c r="Z90" i="39"/>
  <c r="Y121" i="39"/>
  <c r="X11" i="34"/>
  <c r="X17" i="28"/>
  <c r="Y14" i="30"/>
  <c r="Y20" i="23"/>
  <c r="Y120" i="39"/>
  <c r="Z76" i="39"/>
  <c r="Y95" i="39"/>
  <c r="X12" i="23"/>
  <c r="Y12" i="23"/>
  <c r="X13" i="23"/>
  <c r="Y93" i="39"/>
  <c r="Y116" i="39"/>
  <c r="Y113" i="39"/>
  <c r="Y92" i="39"/>
  <c r="X16" i="23"/>
  <c r="Y117" i="39"/>
  <c r="Y17" i="23"/>
  <c r="X12" i="30"/>
  <c r="Y32" i="23"/>
  <c r="Y14" i="28"/>
  <c r="X14" i="28"/>
  <c r="Y119" i="39"/>
  <c r="Z117" i="39"/>
  <c r="Y123" i="39"/>
  <c r="X17" i="23"/>
  <c r="Y11" i="34"/>
  <c r="Z116" i="39"/>
  <c r="X12" i="28"/>
  <c r="Y114" i="39"/>
  <c r="Y15" i="28"/>
  <c r="Y87" i="39"/>
  <c r="Y88" i="39"/>
  <c r="Y13" i="28"/>
  <c r="Z113" i="39"/>
  <c r="Y115" i="39"/>
  <c r="Z97" i="39"/>
  <c r="Z86" i="39"/>
  <c r="Y94" i="39"/>
  <c r="Y67" i="39"/>
  <c r="Y18" i="28"/>
  <c r="Z88" i="39"/>
  <c r="Z121" i="39"/>
  <c r="Y12" i="30"/>
  <c r="Y18" i="23"/>
  <c r="Y122" i="39"/>
  <c r="X14" i="23"/>
  <c r="I46" i="36"/>
  <c r="Z120" i="39"/>
  <c r="Y96" i="39"/>
  <c r="X16" i="28"/>
  <c r="X30" i="23"/>
  <c r="X32" i="23"/>
  <c r="Y97" i="39"/>
  <c r="Y16" i="23"/>
  <c r="X19" i="23"/>
  <c r="Z94" i="39"/>
  <c r="Z89" i="39"/>
  <c r="X12" i="34"/>
  <c r="X15" i="23"/>
  <c r="Z87" i="39"/>
  <c r="Y15" i="23"/>
  <c r="X14" i="30"/>
  <c r="Z122" i="39"/>
  <c r="Z93" i="39"/>
  <c r="X14" i="34"/>
  <c r="X15" i="28"/>
  <c r="Z123" i="39"/>
  <c r="X20" i="23"/>
  <c r="Z91" i="39"/>
  <c r="X26" i="23"/>
  <c r="X24" i="23"/>
  <c r="X18" i="23"/>
  <c r="X27" i="23"/>
  <c r="Y14" i="23"/>
  <c r="Y118" i="39"/>
  <c r="X11" i="23"/>
  <c r="Z81" i="39"/>
  <c r="X13" i="25"/>
  <c r="Z84" i="39"/>
  <c r="Y19" i="23"/>
  <c r="Z78" i="39"/>
  <c r="X25" i="25"/>
  <c r="X21" i="25"/>
  <c r="X29" i="23"/>
  <c r="X21" i="23"/>
  <c r="X28" i="23"/>
  <c r="Y26" i="23"/>
  <c r="Y81" i="39"/>
  <c r="Z83" i="39"/>
  <c r="Y76" i="39"/>
  <c r="Y24" i="23"/>
  <c r="Z79" i="39"/>
  <c r="X25" i="23"/>
  <c r="X17" i="25"/>
  <c r="Y11" i="28"/>
  <c r="X11" i="28"/>
  <c r="Z92" i="39"/>
  <c r="Z77" i="39"/>
  <c r="I46" i="24"/>
  <c r="X14" i="25"/>
  <c r="Y12" i="25"/>
  <c r="Y85" i="39"/>
  <c r="X18" i="25"/>
  <c r="X22" i="25"/>
  <c r="Y21" i="25"/>
  <c r="X15" i="25"/>
  <c r="Y78" i="39"/>
  <c r="X22" i="23"/>
  <c r="I50" i="36"/>
  <c r="Y17" i="25"/>
  <c r="X16" i="25"/>
  <c r="Y11" i="25"/>
  <c r="Z82" i="39"/>
  <c r="X24" i="25"/>
  <c r="Y79" i="39"/>
  <c r="Y11" i="23"/>
  <c r="Y30" i="23"/>
  <c r="Y14" i="25"/>
  <c r="Y24" i="25"/>
  <c r="Y16" i="25"/>
  <c r="Z80" i="39"/>
  <c r="X20" i="25"/>
  <c r="Y27" i="23"/>
  <c r="Y20" i="25"/>
  <c r="Y77" i="39"/>
  <c r="Y22" i="23"/>
  <c r="Y82" i="39"/>
  <c r="Y83" i="39"/>
  <c r="X19" i="25"/>
  <c r="Y23" i="25"/>
  <c r="Y15" i="25"/>
  <c r="Y19" i="25"/>
  <c r="Y84" i="39"/>
  <c r="X23" i="23"/>
  <c r="X12" i="25"/>
  <c r="Y31" i="23"/>
  <c r="Y21" i="23"/>
  <c r="Y18" i="25"/>
  <c r="Y29" i="23"/>
  <c r="X19" i="28"/>
  <c r="Y25" i="25"/>
  <c r="X23" i="25"/>
  <c r="X31" i="23"/>
  <c r="Z85" i="39"/>
  <c r="Y25" i="23"/>
  <c r="I50" i="35"/>
  <c r="Y80" i="39"/>
  <c r="X11" i="25"/>
  <c r="Y13" i="25"/>
  <c r="I54" i="35"/>
  <c r="I54" i="36"/>
  <c r="Y22" i="25"/>
  <c r="I58" i="36"/>
  <c r="Y177" i="39"/>
  <c r="I58" i="35"/>
  <c r="X28" i="37"/>
  <c r="X25" i="37"/>
  <c r="Y173" i="39"/>
  <c r="X23" i="37"/>
  <c r="X36" i="37"/>
  <c r="Y185" i="39"/>
  <c r="Z184" i="39"/>
  <c r="Z165" i="39"/>
  <c r="X29" i="37"/>
  <c r="Y165" i="39"/>
  <c r="X19" i="37"/>
  <c r="X33" i="37"/>
  <c r="X39" i="37"/>
  <c r="Y160" i="39"/>
  <c r="Y174" i="39"/>
  <c r="Y166" i="39"/>
  <c r="Z168" i="39"/>
  <c r="X41" i="37"/>
  <c r="Y41" i="37"/>
  <c r="Y29" i="37"/>
  <c r="Y162" i="39"/>
  <c r="Y39" i="37"/>
  <c r="Z172" i="39"/>
  <c r="Z177" i="39"/>
  <c r="X18" i="37"/>
  <c r="Y180" i="39"/>
  <c r="X15" i="37"/>
  <c r="Z180" i="39"/>
  <c r="Y14" i="37"/>
  <c r="Y35" i="37"/>
  <c r="Z185" i="39"/>
  <c r="Z174" i="39"/>
  <c r="X34" i="37"/>
  <c r="Z189" i="39"/>
  <c r="Z169" i="39"/>
  <c r="Y187" i="39"/>
  <c r="Y181" i="39"/>
  <c r="Z171" i="39"/>
  <c r="X21" i="37"/>
  <c r="X17" i="37"/>
  <c r="Y179" i="39"/>
  <c r="X32" i="37"/>
  <c r="X40" i="37"/>
  <c r="Y170" i="39"/>
  <c r="X38" i="37"/>
  <c r="Y13" i="37"/>
  <c r="X31" i="37"/>
  <c r="Y189" i="39"/>
  <c r="K52" i="39" s="1"/>
  <c r="Y28" i="37"/>
  <c r="Y26" i="37"/>
  <c r="Y176" i="39"/>
  <c r="Y36" i="37"/>
  <c r="Y38" i="37"/>
  <c r="Z160" i="39"/>
  <c r="Z170" i="39"/>
  <c r="Z187" i="39"/>
  <c r="Z181" i="39"/>
  <c r="Y16" i="37"/>
  <c r="Z161" i="39"/>
  <c r="Y167" i="39"/>
  <c r="Z163" i="39"/>
  <c r="Y22" i="37"/>
  <c r="Z183" i="39"/>
  <c r="Y172" i="39"/>
  <c r="Z175" i="39"/>
  <c r="X26" i="37"/>
  <c r="X37" i="37"/>
  <c r="Z162" i="39"/>
  <c r="X14" i="37"/>
  <c r="Y186" i="39"/>
  <c r="Y188" i="39"/>
  <c r="Y19" i="37"/>
  <c r="Y27" i="37"/>
  <c r="X12" i="37"/>
  <c r="Y21" i="37"/>
  <c r="Y37" i="37"/>
  <c r="Y17" i="37"/>
  <c r="X13" i="37"/>
  <c r="Y18" i="37"/>
  <c r="Y161" i="39"/>
  <c r="X24" i="37"/>
  <c r="Y25" i="37"/>
  <c r="Y33" i="37"/>
  <c r="Z164" i="39"/>
  <c r="Z176" i="39"/>
  <c r="Y171" i="39"/>
  <c r="X16" i="37"/>
  <c r="Z173" i="39"/>
  <c r="X22" i="37"/>
  <c r="X35" i="37"/>
  <c r="Z179" i="39"/>
  <c r="X30" i="37"/>
  <c r="Y31" i="37"/>
  <c r="Y164" i="39"/>
  <c r="Y163" i="39"/>
  <c r="Z188" i="39"/>
  <c r="Y32" i="37"/>
  <c r="Y175" i="39"/>
  <c r="Y15" i="37"/>
  <c r="Y169" i="39"/>
  <c r="X20" i="37"/>
  <c r="Y20" i="37"/>
  <c r="Y34" i="37"/>
  <c r="Z167" i="39"/>
  <c r="X27" i="37"/>
  <c r="Y23" i="37"/>
  <c r="Y40" i="37"/>
  <c r="Y30" i="37"/>
  <c r="Y182" i="39"/>
  <c r="Y168" i="39"/>
  <c r="Y12" i="37"/>
  <c r="Z182" i="39"/>
  <c r="Z178" i="39"/>
  <c r="Z166" i="39"/>
  <c r="Y24" i="37"/>
  <c r="Z186" i="39"/>
  <c r="Y183" i="39"/>
  <c r="Y184" i="39"/>
  <c r="E30" i="20"/>
  <c r="E36" i="20"/>
  <c r="E33" i="20"/>
  <c r="E31" i="20"/>
  <c r="E29" i="20"/>
  <c r="E34" i="20"/>
  <c r="E32" i="20"/>
  <c r="E36" i="17"/>
  <c r="E35" i="17"/>
  <c r="E35" i="20"/>
  <c r="F34" i="13"/>
  <c r="F30" i="13"/>
  <c r="F20" i="13"/>
  <c r="F17" i="13"/>
  <c r="F37" i="13"/>
  <c r="F22" i="13"/>
  <c r="F26" i="13"/>
  <c r="K171" i="39" l="1"/>
  <c r="K276" i="39"/>
  <c r="K263" i="39"/>
  <c r="K293" i="39"/>
  <c r="K64" i="39"/>
  <c r="K253" i="39"/>
  <c r="K274" i="39"/>
  <c r="K236" i="39"/>
  <c r="K198" i="39"/>
  <c r="K69" i="39"/>
  <c r="K239" i="39"/>
  <c r="K121" i="39"/>
  <c r="K294" i="39"/>
  <c r="K132" i="39"/>
  <c r="K177" i="39"/>
  <c r="K272" i="39"/>
  <c r="K319" i="39"/>
  <c r="K222" i="39"/>
  <c r="K208" i="39"/>
  <c r="K79" i="39"/>
  <c r="K123" i="39"/>
  <c r="K283" i="39"/>
  <c r="K59" i="39"/>
  <c r="K306" i="39"/>
  <c r="K188" i="39"/>
  <c r="K118" i="39"/>
  <c r="K99" i="39"/>
  <c r="K312" i="39"/>
  <c r="K143" i="39"/>
  <c r="K189" i="39"/>
  <c r="K309" i="39"/>
  <c r="K229" i="39"/>
  <c r="K193" i="39"/>
  <c r="K136" i="39"/>
  <c r="K254" i="39"/>
  <c r="K194" i="39"/>
  <c r="K279" i="39"/>
  <c r="K83" i="39"/>
  <c r="K241" i="39"/>
  <c r="K203" i="39"/>
  <c r="K326" i="39"/>
  <c r="K63" i="39"/>
  <c r="K164" i="39"/>
  <c r="K201" i="39"/>
  <c r="K302" i="39"/>
  <c r="K127" i="39"/>
  <c r="K181" i="39"/>
  <c r="K124" i="39"/>
  <c r="K297" i="39"/>
  <c r="K324" i="39"/>
  <c r="K166" i="39"/>
  <c r="K152" i="39"/>
  <c r="K107" i="39"/>
  <c r="K200" i="39"/>
  <c r="K170" i="39"/>
  <c r="K149" i="39"/>
  <c r="K230" i="39"/>
  <c r="K72" i="39"/>
  <c r="K316" i="39"/>
  <c r="K110" i="39"/>
  <c r="K66" i="39"/>
  <c r="K173" i="39"/>
  <c r="K50" i="39"/>
  <c r="K220" i="39"/>
  <c r="K234" i="39"/>
  <c r="K268" i="39"/>
  <c r="K206" i="39"/>
  <c r="K227" i="39"/>
  <c r="K56" i="39"/>
  <c r="K332" i="39"/>
  <c r="K85" i="39"/>
  <c r="K109" i="39"/>
  <c r="K315" i="39"/>
  <c r="K249" i="39"/>
  <c r="K73" i="39"/>
  <c r="K57" i="39"/>
  <c r="K269" i="39"/>
  <c r="K65" i="39"/>
  <c r="K190" i="39"/>
  <c r="K291" i="39"/>
  <c r="K106" i="39"/>
  <c r="K140" i="39"/>
  <c r="K112" i="39"/>
  <c r="K179" i="39"/>
  <c r="K51" i="39"/>
  <c r="K95" i="39"/>
  <c r="K76" i="39"/>
  <c r="K321" i="39"/>
  <c r="K102" i="39"/>
  <c r="K131" i="39"/>
  <c r="K174" i="39"/>
  <c r="K138" i="39"/>
  <c r="K103" i="39"/>
  <c r="K237" i="39"/>
  <c r="K88" i="39"/>
  <c r="K256" i="39"/>
  <c r="K108" i="39"/>
  <c r="K245" i="39"/>
  <c r="K168" i="39"/>
  <c r="K195" i="39"/>
  <c r="K68" i="39"/>
  <c r="K246" i="39"/>
  <c r="K296" i="39"/>
  <c r="K91" i="39"/>
  <c r="K258" i="39"/>
  <c r="K226" i="39"/>
  <c r="K120" i="39"/>
  <c r="K133" i="39"/>
  <c r="K150" i="39"/>
  <c r="K262" i="39"/>
  <c r="K130" i="39"/>
  <c r="K217" i="39"/>
  <c r="K141" i="39"/>
  <c r="K320" i="39"/>
  <c r="K158" i="39"/>
  <c r="K205" i="39"/>
  <c r="K299" i="39"/>
  <c r="K301" i="39"/>
  <c r="K287" i="39"/>
  <c r="K295" i="39"/>
  <c r="K223" i="39"/>
  <c r="K247" i="39"/>
  <c r="K160" i="39"/>
  <c r="K259" i="39"/>
  <c r="K286" i="39"/>
  <c r="K92" i="39"/>
  <c r="K328" i="39"/>
  <c r="K323" i="39"/>
  <c r="K290" i="39"/>
  <c r="K313" i="39"/>
  <c r="K93" i="39"/>
  <c r="K78" i="39"/>
  <c r="K58" i="39"/>
  <c r="K60" i="39"/>
  <c r="K86" i="39"/>
  <c r="K300" i="39"/>
  <c r="K252" i="39"/>
  <c r="K97" i="39"/>
  <c r="K267" i="39"/>
  <c r="K151" i="39"/>
  <c r="K292" i="39"/>
  <c r="K244" i="39"/>
  <c r="K277" i="39"/>
  <c r="K240" i="39"/>
  <c r="K172" i="39"/>
  <c r="K61" i="39"/>
  <c r="K67" i="39"/>
  <c r="K218" i="39"/>
  <c r="K280" i="39"/>
  <c r="K94" i="39"/>
  <c r="K89" i="39"/>
  <c r="K178" i="39"/>
  <c r="K81" i="39"/>
  <c r="K139" i="39"/>
  <c r="K255" i="39"/>
  <c r="K105" i="39"/>
  <c r="K162" i="39"/>
  <c r="K211" i="39"/>
  <c r="K307" i="39"/>
  <c r="K216" i="39"/>
  <c r="K100" i="39"/>
  <c r="K284" i="39"/>
  <c r="K248" i="39"/>
  <c r="K199" i="39"/>
  <c r="K288" i="39"/>
  <c r="K298" i="39"/>
  <c r="K180" i="39"/>
  <c r="K327" i="39"/>
  <c r="K70" i="39"/>
  <c r="K265" i="39"/>
  <c r="K90" i="39"/>
  <c r="K157" i="39"/>
  <c r="K119" i="39"/>
  <c r="K233" i="39"/>
  <c r="K289" i="39"/>
  <c r="K261" i="39"/>
  <c r="K113" i="39"/>
  <c r="K192" i="39"/>
  <c r="K242" i="39"/>
  <c r="K165" i="39"/>
  <c r="K207" i="39"/>
  <c r="K224" i="39"/>
  <c r="K84" i="39"/>
  <c r="K329" i="39"/>
  <c r="K161" i="39"/>
  <c r="K82" i="39"/>
  <c r="K134" i="39"/>
  <c r="K303" i="39"/>
  <c r="K163" i="39"/>
  <c r="K266" i="39"/>
  <c r="K273" i="39"/>
  <c r="K153" i="39"/>
  <c r="K221" i="39"/>
  <c r="K235" i="39"/>
  <c r="K191" i="39"/>
  <c r="K159" i="39"/>
  <c r="K214" i="39"/>
  <c r="K101" i="39"/>
  <c r="K243" i="39"/>
  <c r="K154" i="39"/>
  <c r="K111" i="39"/>
  <c r="K183" i="39"/>
  <c r="K210" i="39"/>
  <c r="K144" i="39"/>
  <c r="K116" i="39"/>
  <c r="K314" i="39"/>
  <c r="K125" i="39"/>
  <c r="K137" i="39"/>
  <c r="K176" i="39"/>
  <c r="K204" i="39"/>
  <c r="K182" i="39"/>
  <c r="K325" i="39"/>
  <c r="K231" i="39"/>
  <c r="K96" i="39"/>
  <c r="K275" i="39"/>
  <c r="K169" i="39"/>
  <c r="K305" i="39"/>
  <c r="K250" i="39"/>
  <c r="K104" i="39"/>
  <c r="K129" i="39"/>
  <c r="K155" i="39"/>
  <c r="K175" i="39"/>
  <c r="K260" i="39"/>
  <c r="K310" i="39"/>
  <c r="K148" i="39"/>
  <c r="K285" i="39"/>
  <c r="K167" i="39"/>
  <c r="K322" i="39"/>
  <c r="K146" i="39"/>
  <c r="K318" i="39"/>
  <c r="K87" i="39"/>
  <c r="K330" i="39"/>
  <c r="K202" i="39"/>
  <c r="K317" i="39"/>
  <c r="K126" i="39"/>
  <c r="K145" i="39"/>
  <c r="K186" i="39"/>
  <c r="K156" i="39"/>
  <c r="K77" i="39"/>
  <c r="K281" i="39"/>
  <c r="K257" i="39"/>
  <c r="K225" i="39"/>
  <c r="K187" i="39"/>
  <c r="K147" i="39"/>
  <c r="K114" i="39"/>
  <c r="K53" i="39"/>
  <c r="K135" i="39"/>
  <c r="K331" i="39"/>
  <c r="K304" i="39"/>
  <c r="K80" i="39"/>
  <c r="K308" i="39"/>
  <c r="K212" i="39"/>
  <c r="K115" i="39"/>
  <c r="K142" i="39"/>
  <c r="K264" i="39"/>
  <c r="K122" i="39"/>
  <c r="K71" i="39"/>
  <c r="K219" i="39"/>
  <c r="K185" i="39"/>
  <c r="K270" i="39"/>
  <c r="K232" i="39"/>
  <c r="K213" i="39"/>
  <c r="K228" i="39"/>
  <c r="K62" i="39"/>
  <c r="K196" i="39"/>
  <c r="K311" i="39"/>
  <c r="K278" i="39"/>
  <c r="K215" i="39"/>
  <c r="K98" i="39"/>
  <c r="K184" i="39"/>
  <c r="K74" i="39"/>
  <c r="K251" i="39"/>
  <c r="K271" i="39"/>
  <c r="K75" i="39"/>
  <c r="K209" i="39"/>
  <c r="K128" i="39"/>
  <c r="K55" i="39"/>
  <c r="K117" i="39"/>
  <c r="K197" i="39"/>
  <c r="K282" i="39"/>
  <c r="K238" i="39"/>
  <c r="AD12" i="30" a="1"/>
  <c r="D18" i="30" s="1"/>
  <c r="E18" i="30" s="1"/>
  <c r="AB12" i="30" a="1"/>
  <c r="AE11" i="39" a="1"/>
  <c r="AC11" i="39" a="1"/>
  <c r="AB12" i="37" a="1"/>
  <c r="AD12" i="37" a="1"/>
  <c r="AD11" i="34" a="1"/>
  <c r="AB11" i="34" a="1"/>
  <c r="AB11" i="25" a="1"/>
  <c r="AD11" i="25" a="1"/>
  <c r="D24" i="25" s="1"/>
  <c r="E24" i="25" s="1"/>
  <c r="AD11" i="28" a="1"/>
  <c r="D24" i="28" s="1"/>
  <c r="E24" i="28" s="1"/>
  <c r="AB11" i="28" a="1"/>
  <c r="AD11" i="23" a="1"/>
  <c r="D31" i="23" s="1"/>
  <c r="E31" i="23" s="1"/>
  <c r="AB11" i="23" a="1"/>
  <c r="AB12" i="32" a="1"/>
  <c r="AD12" i="32" a="1"/>
  <c r="I24" i="13"/>
  <c r="Y13" i="17"/>
  <c r="I24" i="15"/>
  <c r="I36" i="15"/>
  <c r="I21" i="15"/>
  <c r="I21" i="16"/>
  <c r="I9" i="19"/>
  <c r="I9" i="16"/>
  <c r="Y18" i="17"/>
  <c r="I15" i="18"/>
  <c r="I21" i="18"/>
  <c r="I32" i="18"/>
  <c r="I15" i="15"/>
  <c r="I36" i="13"/>
  <c r="Y19" i="17"/>
  <c r="I32" i="13"/>
  <c r="I12" i="19"/>
  <c r="Y15" i="17"/>
  <c r="I18" i="16"/>
  <c r="I39" i="18"/>
  <c r="I15" i="16"/>
  <c r="I9" i="21"/>
  <c r="Y14" i="17"/>
  <c r="I32" i="15"/>
  <c r="I9" i="18"/>
  <c r="I24" i="16"/>
  <c r="I28" i="13"/>
  <c r="I39" i="15"/>
  <c r="Y12" i="17"/>
  <c r="Y16" i="17"/>
  <c r="Y29" i="17"/>
  <c r="I12" i="16"/>
  <c r="I18" i="18"/>
  <c r="I24" i="18"/>
  <c r="I18" i="15"/>
  <c r="I28" i="15"/>
  <c r="I12" i="15"/>
  <c r="I28" i="18"/>
  <c r="I12" i="21"/>
  <c r="I36" i="18"/>
  <c r="I39" i="13"/>
  <c r="I9" i="15"/>
  <c r="Y11" i="20"/>
  <c r="I12" i="18"/>
  <c r="Y20" i="17"/>
  <c r="X16" i="20"/>
  <c r="Y16" i="20"/>
  <c r="I15" i="19"/>
  <c r="Y23" i="17"/>
  <c r="Y30" i="17"/>
  <c r="Y20" i="20"/>
  <c r="Y13" i="20"/>
  <c r="X18" i="20"/>
  <c r="Y19" i="20"/>
  <c r="X19" i="20"/>
  <c r="Y15" i="20"/>
  <c r="Y28" i="17"/>
  <c r="X17" i="20"/>
  <c r="Y26" i="17"/>
  <c r="X13" i="20"/>
  <c r="Y33" i="17"/>
  <c r="I15" i="21"/>
  <c r="Y12" i="20"/>
  <c r="X11" i="20"/>
  <c r="Y35" i="17"/>
  <c r="X14" i="20"/>
  <c r="Y34" i="17"/>
  <c r="Y31" i="17"/>
  <c r="Y17" i="20"/>
  <c r="Y18" i="20"/>
  <c r="I18" i="21"/>
  <c r="X20" i="20"/>
  <c r="Y36" i="17"/>
  <c r="Y25" i="17"/>
  <c r="X12" i="20"/>
  <c r="I18" i="19"/>
  <c r="Y17" i="17"/>
  <c r="Y14" i="20"/>
  <c r="X15" i="20"/>
  <c r="Y27" i="17"/>
  <c r="Y21" i="17"/>
  <c r="Y24" i="17"/>
  <c r="Y22" i="17"/>
  <c r="I24" i="19"/>
  <c r="I28" i="19"/>
  <c r="Y32" i="17"/>
  <c r="I21" i="19"/>
  <c r="I21" i="21"/>
  <c r="I28" i="21"/>
  <c r="I32" i="21"/>
  <c r="I24" i="21"/>
  <c r="I36" i="21"/>
  <c r="Y22" i="20"/>
  <c r="I36" i="19"/>
  <c r="I32" i="19"/>
  <c r="I39" i="21"/>
  <c r="X29" i="20"/>
  <c r="Y21" i="20"/>
  <c r="X24" i="20"/>
  <c r="X27" i="20"/>
  <c r="Y29" i="20"/>
  <c r="Y25" i="20"/>
  <c r="X21" i="20"/>
  <c r="X22" i="20"/>
  <c r="X25" i="20"/>
  <c r="Y26" i="20"/>
  <c r="Y23" i="20"/>
  <c r="X28" i="20"/>
  <c r="X26" i="20"/>
  <c r="Y24" i="20"/>
  <c r="Y27" i="20"/>
  <c r="Y28" i="20"/>
  <c r="X23" i="20"/>
  <c r="I18" i="13"/>
  <c r="I9" i="13"/>
  <c r="I21" i="13"/>
  <c r="I15" i="13"/>
  <c r="X30" i="11"/>
  <c r="I20" i="10"/>
  <c r="Y30" i="11"/>
  <c r="Y27" i="11"/>
  <c r="X27" i="11"/>
  <c r="D36" i="37" l="1"/>
  <c r="E36" i="37" s="1"/>
  <c r="D37" i="37"/>
  <c r="E37" i="37" s="1"/>
  <c r="F37" i="37"/>
  <c r="G37" i="37"/>
  <c r="F36" i="37"/>
  <c r="G36" i="37"/>
  <c r="D34" i="37"/>
  <c r="E34" i="37" s="1"/>
  <c r="D35" i="37"/>
  <c r="E35" i="37" s="1"/>
  <c r="F35" i="37"/>
  <c r="G35" i="37"/>
  <c r="F34" i="37"/>
  <c r="G34" i="37"/>
  <c r="D32" i="37"/>
  <c r="E32" i="37" s="1"/>
  <c r="D33" i="37"/>
  <c r="E33" i="37" s="1"/>
  <c r="F33" i="37"/>
  <c r="G33" i="37"/>
  <c r="F32" i="37"/>
  <c r="G32" i="37"/>
  <c r="F31" i="37"/>
  <c r="G31" i="37"/>
  <c r="D29" i="37"/>
  <c r="E29" i="37" s="1"/>
  <c r="D31" i="37"/>
  <c r="E31" i="37" s="1"/>
  <c r="D30" i="37"/>
  <c r="E30" i="37" s="1"/>
  <c r="F30" i="37"/>
  <c r="G30" i="37"/>
  <c r="F29" i="37"/>
  <c r="G29" i="37"/>
  <c r="D27" i="37"/>
  <c r="E27" i="37" s="1"/>
  <c r="D28" i="37"/>
  <c r="E28" i="37" s="1"/>
  <c r="F28" i="37"/>
  <c r="G28" i="37"/>
  <c r="F27" i="37"/>
  <c r="G27" i="37"/>
  <c r="D25" i="37"/>
  <c r="E25" i="37" s="1"/>
  <c r="D26" i="37"/>
  <c r="E26" i="37" s="1"/>
  <c r="F26" i="37"/>
  <c r="G26" i="37"/>
  <c r="F25" i="37"/>
  <c r="G25" i="37"/>
  <c r="D23" i="37"/>
  <c r="E23" i="37" s="1"/>
  <c r="D24" i="37"/>
  <c r="E24" i="37" s="1"/>
  <c r="F24" i="37"/>
  <c r="G24" i="37"/>
  <c r="F23" i="37"/>
  <c r="G23" i="37"/>
  <c r="D21" i="37"/>
  <c r="E21" i="37" s="1"/>
  <c r="D22" i="37"/>
  <c r="E22" i="37" s="1"/>
  <c r="F22" i="37"/>
  <c r="G22" i="37"/>
  <c r="F21" i="37"/>
  <c r="G21" i="37"/>
  <c r="D19" i="37"/>
  <c r="E19" i="37" s="1"/>
  <c r="D20" i="37"/>
  <c r="E20" i="37" s="1"/>
  <c r="F20" i="37"/>
  <c r="G20" i="37"/>
  <c r="F19" i="37"/>
  <c r="G19" i="37"/>
  <c r="D17" i="37"/>
  <c r="E17" i="37" s="1"/>
  <c r="D18" i="37"/>
  <c r="E18" i="37" s="1"/>
  <c r="F18" i="37"/>
  <c r="G18" i="37"/>
  <c r="F17" i="37"/>
  <c r="G17" i="37"/>
  <c r="D15" i="37"/>
  <c r="E15" i="37" s="1"/>
  <c r="D16" i="37"/>
  <c r="E16" i="37" s="1"/>
  <c r="F16" i="37"/>
  <c r="G16" i="37"/>
  <c r="F15" i="37"/>
  <c r="G15" i="37"/>
  <c r="F19" i="34"/>
  <c r="G19" i="34"/>
  <c r="D18" i="34"/>
  <c r="E18" i="34" s="1"/>
  <c r="D19" i="34"/>
  <c r="E19" i="34" s="1"/>
  <c r="F18" i="34"/>
  <c r="G18" i="34"/>
  <c r="F17" i="34"/>
  <c r="G17" i="34"/>
  <c r="D16" i="34"/>
  <c r="E16" i="34" s="1"/>
  <c r="D17" i="34"/>
  <c r="E17" i="34" s="1"/>
  <c r="F16" i="34"/>
  <c r="G16" i="34"/>
  <c r="F15" i="34"/>
  <c r="G15" i="34"/>
  <c r="D14" i="34"/>
  <c r="E14" i="34" s="1"/>
  <c r="D15" i="34"/>
  <c r="E15" i="34" s="1"/>
  <c r="F14" i="34"/>
  <c r="G14" i="34"/>
  <c r="D12" i="34"/>
  <c r="E12" i="34" s="1"/>
  <c r="D13" i="34"/>
  <c r="E13" i="34" s="1"/>
  <c r="F13" i="34"/>
  <c r="G13" i="34"/>
  <c r="D17" i="32"/>
  <c r="E17" i="32" s="1"/>
  <c r="D18" i="32"/>
  <c r="E18" i="32" s="1"/>
  <c r="F18" i="32"/>
  <c r="G18" i="32"/>
  <c r="F17" i="32"/>
  <c r="G17" i="32"/>
  <c r="F16" i="32"/>
  <c r="G16" i="32"/>
  <c r="D15" i="32"/>
  <c r="E15" i="32" s="1"/>
  <c r="D16" i="32"/>
  <c r="E16" i="32" s="1"/>
  <c r="F15" i="32"/>
  <c r="G15" i="32"/>
  <c r="D13" i="32"/>
  <c r="E13" i="32" s="1"/>
  <c r="D14" i="32"/>
  <c r="E14" i="32" s="1"/>
  <c r="F14" i="32"/>
  <c r="G14" i="32"/>
  <c r="F18" i="30"/>
  <c r="G18" i="30"/>
  <c r="F17" i="30"/>
  <c r="G17" i="30"/>
  <c r="D16" i="30"/>
  <c r="E16" i="30" s="1"/>
  <c r="D17" i="30"/>
  <c r="E17" i="30" s="1"/>
  <c r="F16" i="30"/>
  <c r="G16" i="30"/>
  <c r="F15" i="30"/>
  <c r="G15" i="30"/>
  <c r="D14" i="30"/>
  <c r="E14" i="30" s="1"/>
  <c r="D15" i="30"/>
  <c r="E15" i="30" s="1"/>
  <c r="F14" i="30"/>
  <c r="G14" i="30"/>
  <c r="F24" i="28"/>
  <c r="G24" i="28"/>
  <c r="F23" i="28"/>
  <c r="G23" i="28"/>
  <c r="D22" i="28"/>
  <c r="E22" i="28" s="1"/>
  <c r="D23" i="28"/>
  <c r="E23" i="28" s="1"/>
  <c r="F22" i="28"/>
  <c r="G22" i="28"/>
  <c r="F21" i="28"/>
  <c r="G21" i="28"/>
  <c r="D20" i="28"/>
  <c r="E20" i="28" s="1"/>
  <c r="D21" i="28"/>
  <c r="E21" i="28" s="1"/>
  <c r="F20" i="28"/>
  <c r="G20" i="28"/>
  <c r="F19" i="28"/>
  <c r="G19" i="28"/>
  <c r="D18" i="28"/>
  <c r="E18" i="28" s="1"/>
  <c r="D19" i="28"/>
  <c r="E19" i="28" s="1"/>
  <c r="F18" i="28"/>
  <c r="G18" i="28"/>
  <c r="F17" i="28"/>
  <c r="G17" i="28"/>
  <c r="D16" i="28"/>
  <c r="E16" i="28" s="1"/>
  <c r="D17" i="28"/>
  <c r="E17" i="28" s="1"/>
  <c r="F16" i="28"/>
  <c r="G16" i="28"/>
  <c r="F15" i="28"/>
  <c r="G15" i="28"/>
  <c r="D14" i="28"/>
  <c r="E14" i="28" s="1"/>
  <c r="D15" i="28"/>
  <c r="E15" i="28" s="1"/>
  <c r="F14" i="28"/>
  <c r="G14" i="28"/>
  <c r="F13" i="28"/>
  <c r="G13" i="28"/>
  <c r="D12" i="28"/>
  <c r="E12" i="28" s="1"/>
  <c r="D13" i="28"/>
  <c r="E13" i="28" s="1"/>
  <c r="F24" i="25"/>
  <c r="G24" i="25"/>
  <c r="D22" i="25"/>
  <c r="E22" i="25" s="1"/>
  <c r="D23" i="25"/>
  <c r="E23" i="25" s="1"/>
  <c r="F23" i="25"/>
  <c r="G23" i="25"/>
  <c r="F22" i="25"/>
  <c r="G22" i="25"/>
  <c r="F21" i="25"/>
  <c r="G21" i="25"/>
  <c r="D20" i="25"/>
  <c r="E20" i="25" s="1"/>
  <c r="D21" i="25"/>
  <c r="E21" i="25" s="1"/>
  <c r="F20" i="25"/>
  <c r="G20" i="25"/>
  <c r="D18" i="25"/>
  <c r="E18" i="25" s="1"/>
  <c r="D19" i="25"/>
  <c r="E19" i="25" s="1"/>
  <c r="F19" i="25"/>
  <c r="G19" i="25"/>
  <c r="F18" i="25"/>
  <c r="G18" i="25"/>
  <c r="D16" i="25"/>
  <c r="E16" i="25" s="1"/>
  <c r="D17" i="25"/>
  <c r="E17" i="25" s="1"/>
  <c r="F17" i="25"/>
  <c r="G17" i="25"/>
  <c r="F16" i="25"/>
  <c r="G16" i="25"/>
  <c r="D14" i="25"/>
  <c r="E14" i="25" s="1"/>
  <c r="D15" i="25"/>
  <c r="E15" i="25" s="1"/>
  <c r="F15" i="25"/>
  <c r="G15" i="25"/>
  <c r="F14" i="25"/>
  <c r="G14" i="25"/>
  <c r="F31" i="23"/>
  <c r="G31" i="23"/>
  <c r="F30" i="23"/>
  <c r="G30" i="23"/>
  <c r="F29" i="23"/>
  <c r="G29" i="23"/>
  <c r="D28" i="23"/>
  <c r="E28" i="23" s="1"/>
  <c r="D30" i="23"/>
  <c r="E30" i="23" s="1"/>
  <c r="D29" i="23"/>
  <c r="E29" i="23" s="1"/>
  <c r="F28" i="23"/>
  <c r="G28" i="23"/>
  <c r="F27" i="23"/>
  <c r="G27" i="23"/>
  <c r="D26" i="23"/>
  <c r="E26" i="23" s="1"/>
  <c r="D27" i="23"/>
  <c r="E27" i="23" s="1"/>
  <c r="F26" i="23"/>
  <c r="G26" i="23"/>
  <c r="F25" i="23"/>
  <c r="G25" i="23"/>
  <c r="D24" i="23"/>
  <c r="E24" i="23" s="1"/>
  <c r="D25" i="23"/>
  <c r="E25" i="23" s="1"/>
  <c r="F24" i="23"/>
  <c r="G24" i="23"/>
  <c r="F23" i="23"/>
  <c r="G23" i="23"/>
  <c r="D22" i="23"/>
  <c r="E22" i="23" s="1"/>
  <c r="D23" i="23"/>
  <c r="E23" i="23" s="1"/>
  <c r="F22" i="23"/>
  <c r="G22" i="23"/>
  <c r="F21" i="23"/>
  <c r="G21" i="23"/>
  <c r="D20" i="23"/>
  <c r="E20" i="23" s="1"/>
  <c r="D21" i="23"/>
  <c r="E21" i="23" s="1"/>
  <c r="F20" i="23"/>
  <c r="G20" i="23"/>
  <c r="F19" i="23"/>
  <c r="G19" i="23"/>
  <c r="D18" i="23"/>
  <c r="E18" i="23" s="1"/>
  <c r="D19" i="23"/>
  <c r="E19" i="23" s="1"/>
  <c r="F18" i="23"/>
  <c r="G18" i="23"/>
  <c r="F17" i="23"/>
  <c r="G17" i="23"/>
  <c r="D16" i="23"/>
  <c r="E16" i="23" s="1"/>
  <c r="D17" i="23"/>
  <c r="E17" i="23" s="1"/>
  <c r="F16" i="23"/>
  <c r="G16" i="23"/>
  <c r="D14" i="23"/>
  <c r="E14" i="23" s="1"/>
  <c r="D15" i="23"/>
  <c r="E15" i="23" s="1"/>
  <c r="F15" i="23"/>
  <c r="G15" i="23"/>
  <c r="F14" i="23"/>
  <c r="G14" i="23"/>
  <c r="F13" i="23"/>
  <c r="G13" i="23"/>
  <c r="D12" i="23"/>
  <c r="E12" i="23" s="1"/>
  <c r="D13" i="23"/>
  <c r="E13" i="23" s="1"/>
  <c r="F12" i="28"/>
  <c r="G12" i="28"/>
  <c r="F12" i="34"/>
  <c r="G12" i="34"/>
  <c r="F13" i="32"/>
  <c r="G13" i="32"/>
  <c r="F13" i="30"/>
  <c r="G13" i="30"/>
  <c r="D12" i="30"/>
  <c r="E12" i="30" s="1"/>
  <c r="D13" i="30"/>
  <c r="E13" i="30" s="1"/>
  <c r="D12" i="25"/>
  <c r="E12" i="25" s="1"/>
  <c r="D13" i="25"/>
  <c r="E13" i="25" s="1"/>
  <c r="F13" i="25"/>
  <c r="G13" i="25"/>
  <c r="F11" i="23"/>
  <c r="F12" i="23"/>
  <c r="G12" i="23"/>
  <c r="AD11" i="17" a="1"/>
  <c r="D13" i="37"/>
  <c r="E13" i="37" s="1"/>
  <c r="D14" i="37"/>
  <c r="E14" i="37" s="1"/>
  <c r="F14" i="37"/>
  <c r="G14" i="37"/>
  <c r="F13" i="37"/>
  <c r="G13" i="37"/>
  <c r="AD12" i="37"/>
  <c r="D11" i="37" s="1"/>
  <c r="E11" i="37" s="1"/>
  <c r="D12" i="37"/>
  <c r="E12" i="37" s="1"/>
  <c r="AB12" i="37"/>
  <c r="G11" i="37" s="1"/>
  <c r="F12" i="37"/>
  <c r="G12" i="37"/>
  <c r="AD11" i="34"/>
  <c r="D10" i="34" s="1"/>
  <c r="E10" i="34" s="1"/>
  <c r="D11" i="34"/>
  <c r="E11" i="34" s="1"/>
  <c r="AB11" i="34"/>
  <c r="G10" i="34" s="1"/>
  <c r="F11" i="34"/>
  <c r="G11" i="34"/>
  <c r="AD12" i="32"/>
  <c r="D11" i="32" s="1"/>
  <c r="E11" i="32" s="1"/>
  <c r="D12" i="32"/>
  <c r="E12" i="32" s="1"/>
  <c r="AB12" i="32"/>
  <c r="G11" i="32" s="1"/>
  <c r="F12" i="32"/>
  <c r="G12" i="32"/>
  <c r="F12" i="30"/>
  <c r="G12" i="30"/>
  <c r="AB11" i="28"/>
  <c r="G10" i="28" s="1"/>
  <c r="F11" i="28"/>
  <c r="G11" i="28"/>
  <c r="AD11" i="28"/>
  <c r="D10" i="28" s="1"/>
  <c r="E10" i="28" s="1"/>
  <c r="D11" i="28"/>
  <c r="E11" i="28" s="1"/>
  <c r="F12" i="25"/>
  <c r="G12" i="25"/>
  <c r="AD11" i="25"/>
  <c r="D10" i="25" s="1"/>
  <c r="E10" i="25" s="1"/>
  <c r="D11" i="25"/>
  <c r="E11" i="25" s="1"/>
  <c r="AB11" i="25"/>
  <c r="G10" i="25" s="1"/>
  <c r="F11" i="25"/>
  <c r="G11" i="25"/>
  <c r="AB11" i="23"/>
  <c r="F10" i="23" s="1"/>
  <c r="G11" i="23"/>
  <c r="AD11" i="23"/>
  <c r="D10" i="23" s="1"/>
  <c r="E10" i="23" s="1"/>
  <c r="D11" i="23"/>
  <c r="E11" i="23" s="1"/>
  <c r="AC11" i="39"/>
  <c r="AE11" i="39"/>
  <c r="G22" i="30"/>
  <c r="AB12" i="30"/>
  <c r="D22" i="30"/>
  <c r="E22" i="30" s="1"/>
  <c r="AD12" i="30"/>
  <c r="D11" i="30" s="1"/>
  <c r="E11" i="30" s="1"/>
  <c r="AB11" i="17" a="1"/>
  <c r="AD11" i="20" a="1"/>
  <c r="D28" i="20" s="1"/>
  <c r="E28" i="20" s="1"/>
  <c r="AB11" i="20" a="1"/>
  <c r="AB11" i="11" a="1"/>
  <c r="AD11" i="11" a="1"/>
  <c r="G10" i="23" l="1"/>
  <c r="D28" i="11"/>
  <c r="E28" i="11" s="1"/>
  <c r="D30" i="11"/>
  <c r="E30" i="11" s="1"/>
  <c r="D29" i="11"/>
  <c r="E29" i="11" s="1"/>
  <c r="F29" i="11"/>
  <c r="G29" i="11"/>
  <c r="F28" i="11"/>
  <c r="G28" i="11"/>
  <c r="D26" i="11"/>
  <c r="E26" i="11" s="1"/>
  <c r="D27" i="11"/>
  <c r="E27" i="11" s="1"/>
  <c r="F27" i="11"/>
  <c r="G27" i="11"/>
  <c r="F26" i="11"/>
  <c r="G26" i="11"/>
  <c r="D24" i="11"/>
  <c r="E24" i="11" s="1"/>
  <c r="D25" i="11"/>
  <c r="E25" i="11" s="1"/>
  <c r="F25" i="11"/>
  <c r="G25" i="11"/>
  <c r="F27" i="20"/>
  <c r="F28" i="20"/>
  <c r="F25" i="20"/>
  <c r="F26" i="20"/>
  <c r="F23" i="20"/>
  <c r="F24" i="20"/>
  <c r="F21" i="20"/>
  <c r="F22" i="20"/>
  <c r="F19" i="20"/>
  <c r="F20" i="20"/>
  <c r="F17" i="20"/>
  <c r="F18" i="20"/>
  <c r="F15" i="20"/>
  <c r="F16" i="20"/>
  <c r="F13" i="20"/>
  <c r="F14" i="20"/>
  <c r="F34" i="17"/>
  <c r="G34" i="17"/>
  <c r="D33" i="17"/>
  <c r="E33" i="17" s="1"/>
  <c r="D34" i="17"/>
  <c r="E34" i="17" s="1"/>
  <c r="F33" i="17"/>
  <c r="G33" i="17"/>
  <c r="F32" i="17"/>
  <c r="G32" i="17"/>
  <c r="D31" i="17"/>
  <c r="E31" i="17" s="1"/>
  <c r="D32" i="17"/>
  <c r="E32" i="17" s="1"/>
  <c r="F31" i="17"/>
  <c r="G31" i="17"/>
  <c r="F30" i="17"/>
  <c r="G30" i="17"/>
  <c r="F29" i="17"/>
  <c r="G29" i="17"/>
  <c r="D28" i="17"/>
  <c r="E28" i="17" s="1"/>
  <c r="D29" i="17"/>
  <c r="E29" i="17" s="1"/>
  <c r="D30" i="17"/>
  <c r="E30" i="17" s="1"/>
  <c r="F28" i="17"/>
  <c r="G28" i="17"/>
  <c r="D26" i="17"/>
  <c r="E26" i="17" s="1"/>
  <c r="D27" i="17"/>
  <c r="E27" i="17" s="1"/>
  <c r="F27" i="17"/>
  <c r="G27" i="17"/>
  <c r="F26" i="17"/>
  <c r="G26" i="17"/>
  <c r="F25" i="17"/>
  <c r="G25" i="17"/>
  <c r="D24" i="17"/>
  <c r="E24" i="17" s="1"/>
  <c r="D25" i="17"/>
  <c r="E25" i="17" s="1"/>
  <c r="F24" i="17"/>
  <c r="G24" i="17"/>
  <c r="D22" i="17"/>
  <c r="E22" i="17" s="1"/>
  <c r="D23" i="17"/>
  <c r="E23" i="17" s="1"/>
  <c r="F23" i="17"/>
  <c r="G23" i="17"/>
  <c r="F22" i="17"/>
  <c r="G22" i="17"/>
  <c r="F21" i="17"/>
  <c r="G21" i="17"/>
  <c r="D20" i="17"/>
  <c r="E20" i="17" s="1"/>
  <c r="D21" i="17"/>
  <c r="E21" i="17" s="1"/>
  <c r="F20" i="17"/>
  <c r="G20" i="17"/>
  <c r="F19" i="17"/>
  <c r="G19" i="17"/>
  <c r="AD11" i="17"/>
  <c r="D10" i="17" s="1"/>
  <c r="E10" i="17" s="1"/>
  <c r="D19" i="17"/>
  <c r="E19" i="17" s="1"/>
  <c r="F17" i="17"/>
  <c r="F18" i="17"/>
  <c r="F15" i="17"/>
  <c r="F16" i="17"/>
  <c r="F24" i="11"/>
  <c r="G24" i="11"/>
  <c r="F23" i="11"/>
  <c r="G23" i="11"/>
  <c r="D22" i="11"/>
  <c r="E22" i="11" s="1"/>
  <c r="D23" i="11"/>
  <c r="E23" i="11" s="1"/>
  <c r="F22" i="11"/>
  <c r="G22" i="11"/>
  <c r="D20" i="11"/>
  <c r="E20" i="11" s="1"/>
  <c r="D21" i="11"/>
  <c r="E21" i="11" s="1"/>
  <c r="F21" i="11"/>
  <c r="G21" i="11"/>
  <c r="F20" i="11"/>
  <c r="G20" i="11"/>
  <c r="D18" i="11"/>
  <c r="E18" i="11" s="1"/>
  <c r="D19" i="11"/>
  <c r="E19" i="11" s="1"/>
  <c r="F19" i="11"/>
  <c r="G19" i="11"/>
  <c r="F18" i="11"/>
  <c r="G18" i="11"/>
  <c r="F17" i="11"/>
  <c r="G17" i="11"/>
  <c r="D16" i="11"/>
  <c r="E16" i="11" s="1"/>
  <c r="D17" i="11"/>
  <c r="E17" i="11" s="1"/>
  <c r="F15" i="11"/>
  <c r="F16" i="11"/>
  <c r="G16" i="11"/>
  <c r="F11" i="32"/>
  <c r="F10" i="34"/>
  <c r="F10" i="28"/>
  <c r="F11" i="37"/>
  <c r="F10" i="25"/>
  <c r="F13" i="17"/>
  <c r="F14" i="17"/>
  <c r="F11" i="11"/>
  <c r="F13" i="11"/>
  <c r="F12" i="11"/>
  <c r="F14" i="11"/>
  <c r="G11" i="30"/>
  <c r="F11" i="30"/>
  <c r="G28" i="20"/>
  <c r="F12" i="20"/>
  <c r="F11" i="20"/>
  <c r="G15" i="17"/>
  <c r="F11" i="17"/>
  <c r="F12" i="17"/>
  <c r="G26" i="20"/>
  <c r="G27" i="20"/>
  <c r="D26" i="20"/>
  <c r="E26" i="20" s="1"/>
  <c r="D27" i="20"/>
  <c r="E27" i="20" s="1"/>
  <c r="G24" i="20"/>
  <c r="G25" i="20"/>
  <c r="D24" i="20"/>
  <c r="E24" i="20" s="1"/>
  <c r="D25" i="20"/>
  <c r="E25" i="20" s="1"/>
  <c r="G22" i="20"/>
  <c r="G23" i="20"/>
  <c r="D22" i="20"/>
  <c r="E22" i="20" s="1"/>
  <c r="D23" i="20"/>
  <c r="E23" i="20" s="1"/>
  <c r="G20" i="20"/>
  <c r="G21" i="20"/>
  <c r="D20" i="20"/>
  <c r="E20" i="20" s="1"/>
  <c r="D21" i="20"/>
  <c r="E21" i="20" s="1"/>
  <c r="G18" i="20"/>
  <c r="G19" i="20"/>
  <c r="D18" i="20"/>
  <c r="E18" i="20" s="1"/>
  <c r="D19" i="20"/>
  <c r="E19" i="20" s="1"/>
  <c r="G16" i="20"/>
  <c r="G17" i="20"/>
  <c r="D16" i="20"/>
  <c r="E16" i="20" s="1"/>
  <c r="D17" i="20"/>
  <c r="E17" i="20" s="1"/>
  <c r="G14" i="20"/>
  <c r="G15" i="20"/>
  <c r="D14" i="20"/>
  <c r="E14" i="20" s="1"/>
  <c r="D15" i="20"/>
  <c r="E15" i="20" s="1"/>
  <c r="G12" i="17"/>
  <c r="AB11" i="17"/>
  <c r="G18" i="17"/>
  <c r="G14" i="17"/>
  <c r="G13" i="17"/>
  <c r="G17" i="17"/>
  <c r="G11" i="17"/>
  <c r="G16" i="17"/>
  <c r="G12" i="20"/>
  <c r="G11" i="20"/>
  <c r="AB11" i="20"/>
  <c r="G13" i="20"/>
  <c r="D11" i="20"/>
  <c r="E11" i="20" s="1"/>
  <c r="AD11" i="20"/>
  <c r="D10" i="20" s="1"/>
  <c r="E10" i="20" s="1"/>
  <c r="D13" i="20"/>
  <c r="E13" i="20" s="1"/>
  <c r="D12" i="20"/>
  <c r="E12" i="20" s="1"/>
  <c r="D18" i="17"/>
  <c r="E18" i="17" s="1"/>
  <c r="D12" i="17"/>
  <c r="E12" i="17" s="1"/>
  <c r="D16" i="17"/>
  <c r="E16" i="17" s="1"/>
  <c r="D15" i="17"/>
  <c r="E15" i="17" s="1"/>
  <c r="D14" i="17"/>
  <c r="E14" i="17" s="1"/>
  <c r="D17" i="17"/>
  <c r="E17" i="17" s="1"/>
  <c r="D13" i="17"/>
  <c r="E13" i="17" s="1"/>
  <c r="D11" i="17"/>
  <c r="E11" i="17" s="1"/>
  <c r="AD11" i="11"/>
  <c r="D10" i="11" s="1"/>
  <c r="E10" i="11" s="1"/>
  <c r="D14" i="11"/>
  <c r="E14" i="11" s="1"/>
  <c r="D15" i="11"/>
  <c r="E15" i="11" s="1"/>
  <c r="G12" i="11"/>
  <c r="G13" i="11"/>
  <c r="G14" i="11"/>
  <c r="G15" i="11"/>
  <c r="D13" i="11"/>
  <c r="E13" i="11" s="1"/>
  <c r="D12" i="11"/>
  <c r="E12" i="11" s="1"/>
  <c r="AB11" i="11"/>
  <c r="G11" i="11"/>
  <c r="D11" i="11"/>
  <c r="E11" i="11" s="1"/>
  <c r="G10" i="11" l="1"/>
  <c r="F10" i="11"/>
  <c r="G10" i="20"/>
  <c r="F10" i="20"/>
  <c r="G10" i="17"/>
  <c r="F10" i="17"/>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<sst xmlns="http://schemas.openxmlformats.org/spreadsheetml/2006/main" count="3008" uniqueCount="685">
  <si>
    <t>Preguntas</t>
  </si>
  <si>
    <t>X</t>
  </si>
  <si>
    <t>No</t>
  </si>
  <si>
    <t>No.</t>
  </si>
  <si>
    <t>Codigo</t>
  </si>
  <si>
    <t>No Pregunta</t>
  </si>
  <si>
    <t>Pregunta</t>
  </si>
  <si>
    <t>N1</t>
  </si>
  <si>
    <t>Desc</t>
  </si>
  <si>
    <t>Si la respuesta es "No" pase a pregunta 66.</t>
  </si>
  <si>
    <t>Si la evaluación
 no identifica el AVC, continúe con el Principio 10, pregunta No.150</t>
  </si>
  <si>
    <t>Si la respuesta es "No", puede continuar con la pregunta 140</t>
  </si>
  <si>
    <t>N</t>
  </si>
  <si>
    <t>desct</t>
  </si>
  <si>
    <t>Criterios</t>
  </si>
  <si>
    <t>Responsable</t>
  </si>
  <si>
    <t>N Criterio</t>
  </si>
  <si>
    <t>Condicion</t>
  </si>
  <si>
    <t>Si</t>
  </si>
  <si>
    <t>Respuesta</t>
  </si>
  <si>
    <t>Accion</t>
  </si>
  <si>
    <t>Do I have any legal registration or authorization as producer /company/organization?</t>
  </si>
  <si>
    <t>Do I have a document or other information that shows that I have a right to use and manage my forest?</t>
  </si>
  <si>
    <t xml:space="preserve">Do I know where the boundaries of my land are?  </t>
  </si>
  <si>
    <t>Are the boudaries identified on the ground? </t>
  </si>
  <si>
    <t>Do I have a map of my land?</t>
  </si>
  <si>
    <t>Do I know and understand  all the legal forestry requirements that I must follow?  </t>
  </si>
  <si>
    <t>Can I show that I always follow those requirements?</t>
  </si>
  <si>
    <t>Do I make all my payments to the authorities on time? </t>
  </si>
  <si>
    <t>Do I protect my land from illegal activities?</t>
  </si>
  <si>
    <t>Do I have any colaboration with governmental institutions regarding protection against illegal activities?</t>
  </si>
  <si>
    <t xml:space="preserve">Do I register if illegal activities happens on my land? </t>
  </si>
  <si>
    <t>Do I know and follow all the laws about transporting and trading forest products from my land? </t>
  </si>
  <si>
    <t>Do I know which tree species are protected by international law (CITES) and must have a special permit to be traded?</t>
  </si>
  <si>
    <t>Have I had any disputes with my neighbours or anyone else that were not resolved quickly? </t>
  </si>
  <si>
    <t>Do I have a plan for resolving disputes with my neighbours?</t>
  </si>
  <si>
    <t>Is there a record of disputes that I have been involved in?</t>
  </si>
  <si>
    <t xml:space="preserve">Can I show that I have made a written public commitment not to offer or receive any bribes or other form of corruption? </t>
  </si>
  <si>
    <t>Do I know about anti-corruption legislation in my country?</t>
  </si>
  <si>
    <t>Do I do something to avoid participate or being forced to participate in corruption?</t>
  </si>
  <si>
    <t xml:space="preserve">Can I show that I have made a written public commitment to manage my forest according to FSC requirements? </t>
  </si>
  <si>
    <t xml:space="preserve">Do other persons work in my forestry activities? </t>
  </si>
  <si>
    <t>Do I have only person older than 15 years working in my forest?</t>
  </si>
  <si>
    <t>Do children under the age of 15, who worked on my land, go to school ?</t>
  </si>
  <si>
    <t>Do I have only person older than 18 years doing heavy or dangerous work in my forest?</t>
  </si>
  <si>
    <t>Are the persons that work in your forest doing it without pressure and the working relation is based on mutual consent?</t>
  </si>
  <si>
    <t>Do I hire persons to work in my forest without discrimination?</t>
  </si>
  <si>
    <t>Do I permit workers create or join workers' organizations of their own choosing?</t>
  </si>
  <si>
    <t xml:space="preserve">Do  men and women have the same oportunity to be hired as worker, to participate in training and other activities without discrimination? </t>
  </si>
  <si>
    <t>Do I pay men and women equally when they do the same job?</t>
  </si>
  <si>
    <t>Do I pay employees directly using methods they have agreed to?</t>
  </si>
  <si>
    <t xml:space="preserve"> Do I give maternity/paternity leave to women/men as required by law?</t>
  </si>
  <si>
    <t xml:space="preserve">Do women and men participate in management committees and decision-making? </t>
  </si>
  <si>
    <t>Are there mechanisms for adressing cases of discrimination?</t>
  </si>
  <si>
    <t>Does everyone know about, and follow safe work practices? </t>
  </si>
  <si>
    <t>Does everyone have appropriate safety equipment ?</t>
  </si>
  <si>
    <t>Do I require that the people who work in my forest use the security equipment?</t>
  </si>
  <si>
    <t>Do I keep records of accidents?</t>
  </si>
  <si>
    <t>Do I change practices when an accident, or a near- accident, happens?</t>
  </si>
  <si>
    <t>Do I pay employees at least the legal minimum wage?</t>
  </si>
  <si>
    <t>Do I pay the wages on time?</t>
  </si>
  <si>
    <t>Do I train and supervise all my employees and family members in the jobs they do so they can work safely?</t>
  </si>
  <si>
    <t>Do I have a register of the trainings?</t>
  </si>
  <si>
    <t>Do I have a plan to resolve any disputes with employees?</t>
  </si>
  <si>
    <t>Have I followed the process if a dispute has arisen?</t>
  </si>
  <si>
    <t>Is there a record of any disputes with my employees?</t>
  </si>
  <si>
    <t>Have I compensated employees for any losses to property or health resulting from work on my property?</t>
  </si>
  <si>
    <t>Is there an assessment that identifies whether there are Indigenous Peoples that are potentially affected by my activities?</t>
  </si>
  <si>
    <t>Does the assessment identify any potentially affected Indigenous Peoples?</t>
  </si>
  <si>
    <t>If their are IP in and outside of the Manegemnet Unit, their customary  rights and applicable rights and obligations are documented and mapped by engaging them?</t>
  </si>
  <si>
    <t xml:space="preserve"> Are areas where tenure or use rights are in dispute identified? </t>
  </si>
  <si>
    <t>Do you have a summary of the means by which legal and customary rights and disputed rights are adressed?</t>
  </si>
  <si>
    <t>Have I informed the potentially affected Indigenous Peoples about my activities and sought their comments ?</t>
  </si>
  <si>
    <t xml:space="preserve"> Do I violate  legal* and customary* rights of Indigenous Peoples?</t>
  </si>
  <si>
    <t>When the rights* of indigenous peoples* have been violated in relation to management activities, ihas the situation been corrected?</t>
  </si>
  <si>
    <t>Have I obtained a free, prior and informed consent, or I am currently seeking this kind of consent  from potentially affected Indigenous Peoples for my forestry activities?</t>
  </si>
  <si>
    <t xml:space="preserve"> If there is not already an agreement, is there an FPIC process that is moving forwardwhich the community is satisfied?</t>
  </si>
  <si>
    <t>Do I manage a forest for which I have received delegated the control by IP?</t>
  </si>
  <si>
    <t>Does the binding agreement* contain the duration, provisions for renegotiation, renewal, termination, economic conditions, etc.?</t>
  </si>
  <si>
    <t>Do I have a record of the binding agreements with IP`s?</t>
  </si>
  <si>
    <t>Do I violate the rights, customs and culture of Indigenous Peoples* as defined in UNDRIP and ILO Convention 169?</t>
  </si>
  <si>
    <t>Do I itentify sites of special significance for Indigenous Peoples?</t>
  </si>
  <si>
    <t>Do I implement measures for the protection of sites that are importante for them ?</t>
  </si>
  <si>
    <t>Do I stop management activities, in case new sites of IP significance are discovered, until protection measures are agreed upon?</t>
  </si>
  <si>
    <t>Do I use traditional knowledge or intelectual property of IP only with their is a FPIC?</t>
  </si>
  <si>
    <t>Do I compensate IP for the use of their traditional knowledge and intelectual property?</t>
  </si>
  <si>
    <t>Is there an assessment that identifies whether there are local communities that are potentially affected by my activities?</t>
  </si>
  <si>
    <t>Does the assessment identify any local communities that are potentially affected by my activities?</t>
  </si>
  <si>
    <t>Do I know about the local communities’ rights to access or use my forest?</t>
  </si>
  <si>
    <t>Have I informed the communities about how they can comment on my management activities to protect their rights?</t>
  </si>
  <si>
    <t>Do I violate the rights of local communities?</t>
  </si>
  <si>
    <t>If the management activities violate the rights of communities 
Do I stop the management activities and correct the situation?</t>
  </si>
  <si>
    <t>If my management activities affect the rights of the communities, have they given their free, prior and informed consent?</t>
  </si>
  <si>
    <t>Do I prefer use local workers and services?</t>
  </si>
  <si>
    <t>Do I participate in social and economic development activities in my community or region?</t>
  </si>
  <si>
    <t>Do I identify significant negativ impacts of my management activities on the local communities ?</t>
  </si>
  <si>
    <t>Do I avoid creating significant negativ impacts on the local communities?</t>
  </si>
  <si>
    <t>Have I tried to fix any significant impacts that have occurred?</t>
  </si>
  <si>
    <t>Is there a dispute resolution procedure I can follow if there is a dispute with a local community?</t>
  </si>
  <si>
    <t>Have complaints related to negative impacts of management activities been addressed in a timely manner, and have they been resolved or steps taken to resolve them?</t>
  </si>
  <si>
    <t>Is there a record of any disputes that I have been involved in with local communities?</t>
  </si>
  <si>
    <t>Do I offer compensation to communities or individuals, in accordance with the legislation?</t>
  </si>
  <si>
    <t>Am I prepared to stop forestry activities if there is a dispute with a local community?</t>
  </si>
  <si>
    <t>Do I itentify sites of special significance over which Communities have legal or customary rights?</t>
  </si>
  <si>
    <t>Do I protect sites in my forest that are significant to local communities?</t>
  </si>
  <si>
    <t>Do I use traditional knowledge or intelectual property of the communities only with their FPIC?</t>
  </si>
  <si>
    <t>Do I compensate Communities for the use of their traditional knowledge and intelectual property?</t>
  </si>
  <si>
    <t>Have I identified the different products or services that I can grow, harvest and /or sell from my forest?</t>
  </si>
  <si>
    <t>Do I make any promotional claims about “ecosystem services”? Do I know/use the Procedure for FSC ecosystem certification?</t>
  </si>
  <si>
    <t>Do I harvest timber from my forest?</t>
  </si>
  <si>
    <t xml:space="preserve">	Have I determined a sustainable timber harvest rate for my forest?</t>
  </si>
  <si>
    <t>Do I remove timber, at or below that sustainable rate?</t>
  </si>
  <si>
    <t>Do I keep a record of the timber volume that I harvest?</t>
  </si>
  <si>
    <t>Do I harvest Non-Timber forest products (latex, nuts, other)?</t>
  </si>
  <si>
    <t>Have I determined a sustainable harvest rate for the Non-timber forest products I harvest?</t>
  </si>
  <si>
    <t xml:space="preserve">	Do I remove NTFPs at, or below, that sustainable rate?</t>
  </si>
  <si>
    <t>Do I keep a record of NFTP volume that I harvest?</t>
  </si>
  <si>
    <t>Do I register the costs of all activities, also the ones that contribute to prevent and mitigate negative impacts?</t>
  </si>
  <si>
    <t>Do I identify positive impacts of my forest management activities?</t>
  </si>
  <si>
    <t xml:space="preserve">Do I use any services from third persons or companies? This services are from nearby? </t>
  </si>
  <si>
    <t>Do I know the costs for my forest management activties and the prices of the products I sell?</t>
  </si>
  <si>
    <t>Do I have a record of my costs/expenses and am I able to calculate the cost/benefit ratio?</t>
  </si>
  <si>
    <t>Do I have an assessment that identifies the environmental values in my forest mangement unit?</t>
  </si>
  <si>
    <t>Do I know the potential impact that my forestry activities could have on the identified environmental values?</t>
  </si>
  <si>
    <t>Do I carry out forestry activities in ways that prevent and  protect the environmental values from potential negativ impacts?</t>
  </si>
  <si>
    <t>If I have caused impact, do I change practices and repair damage of the environmental values?</t>
  </si>
  <si>
    <t>Does the assessment identify any rare or threatened species or habitats in my forest or immediate vicinity?</t>
  </si>
  <si>
    <t xml:space="preserve">If rare or threatened species or habitats are identified, do I have measures to protect those species or habitats?  </t>
  </si>
  <si>
    <t>If rare or threatened species are identified, do I have measures to prevent hunting, fishing, trapping or collection of those species?</t>
  </si>
  <si>
    <t>Does representative samples of natural forest exist in my location?</t>
  </si>
  <si>
    <t>Do I work with or assist other smallholders or organizations to protect the representative samples of native ecosystems?</t>
  </si>
  <si>
    <t>Do I work with or assist other smallholders or organizations to facilitate restoration and regeneration of ecosystems to more natural conditions?</t>
  </si>
  <si>
    <t>Does the natural forest I protect occupy more than 10% of my management unit? In case of group, 10% must not be located in each management unit. It can be located in a management unit of another SlIMF-Unit or in a larger management unit.</t>
  </si>
  <si>
    <t>Do I protect naturally ocurring native species in the Management Unit?</t>
  </si>
  <si>
    <t>Do I control any hunting, fishing, trapping and collection activities on my forest?</t>
  </si>
  <si>
    <t>Do I protect quality and quantity of water in streams, ponds and lakes, and the vegetation beside them?</t>
  </si>
  <si>
    <t>Do I repair damage that I cause to streams, ponds or lakes and the vegetation beside them?</t>
  </si>
  <si>
    <t>Do I maintain a diverse mosaic of tree species, sizes, ages appropriate to the landscape?</t>
  </si>
  <si>
    <t>If diversity has been lost, do I do anything to restore it?</t>
  </si>
  <si>
    <t>Do I convert any native forest to plantation or other land-uses?</t>
  </si>
  <si>
    <t>If my plantation has been established where has been forest before, can I show that I did not convert natural forest in plantation,  the plantation was created prior to 1994, or was created by different landowner?</t>
  </si>
  <si>
    <t>Do I have a management plan?</t>
  </si>
  <si>
    <t>Does my management plan identify the objectiv of the management ?</t>
  </si>
  <si>
    <t>Does my Manegment Plan include the actions I will take to meet the objectcves?</t>
  </si>
  <si>
    <t>Does my Management Plan include goals that I can track over time? Do I monitor if the plan is followed?</t>
  </si>
  <si>
    <t>Do I review my Management Plan every 5 years, or when required by law?</t>
  </si>
  <si>
    <t>Do I publicly communicate a summary of my management objectives (verbally or in writing)?</t>
  </si>
  <si>
    <t>Are there people affected by, or interested in, my forest management?</t>
  </si>
  <si>
    <t>If it is requested, do I informe and consult them about my management activities?</t>
  </si>
  <si>
    <t xml:space="preserve">	Do I monitor the implementation of my management plan?</t>
  </si>
  <si>
    <t>Do I monitor the social and environmental impact of my management activities?</t>
  </si>
  <si>
    <t>Do I monitor changing environmental conditions?</t>
  </si>
  <si>
    <t>Do I improve my management plan based on monitoring results?</t>
  </si>
  <si>
    <t xml:space="preserve">	Do I provide the results of my monitoring if requested?</t>
  </si>
  <si>
    <t>Do I sell any forest products as FSC certified ?</t>
  </si>
  <si>
    <t xml:space="preserve">Do I keep track of the products I sell, certified and non-certified ? </t>
  </si>
  <si>
    <t>Do I keep a record of the products sold?</t>
  </si>
  <si>
    <t>Does the documentation of the products sold include the information required by the FSC standard?</t>
  </si>
  <si>
    <t>Do I keep the invoices for at least 5 years?</t>
  </si>
  <si>
    <t>Do I have an assessment of the possible High Conservation Values in my forest and immediate vicinity?</t>
  </si>
  <si>
    <t>Is the assessment based on best available information and engagement with stakeholders?</t>
  </si>
  <si>
    <t>Does the assessment identify High Conservation Values in my forest or immediate vicinity?</t>
  </si>
  <si>
    <t>Do I have a plan what to do to maintain or enhance the identified HCV?</t>
  </si>
  <si>
    <t>Did I seek advice from stakeholders in developing the plan?</t>
  </si>
  <si>
    <t>Do I implement the plan?</t>
  </si>
  <si>
    <t>Do I monitor the HCV’s periodically and the implementation of the plan to maintain them?</t>
  </si>
  <si>
    <t>Do I consult with stakeholders on the results of monitoring and adapt strategies if necessary?</t>
  </si>
  <si>
    <t>Do I stop activities if I discover any new HCV?</t>
  </si>
  <si>
    <t>Does my management unit be part of a Intact Forest Landscape?</t>
  </si>
  <si>
    <t>Are my harvested sites regenerated in a timely manner  to near-natural conditions?</t>
  </si>
  <si>
    <t>Do I follow the objectives in the management plan for planting trees? The tree species used are the best to meet the management objectives?</t>
  </si>
  <si>
    <t>Do I use any non-native invasive species ?</t>
  </si>
  <si>
    <t>Do I control the invasion of exotic species?</t>
  </si>
  <si>
    <t>Would I participate in programs to control invasive impacts of any non-native species in my forest if requested?</t>
  </si>
  <si>
    <t>Do I use any Genetically Modified Organisms?</t>
  </si>
  <si>
    <t>Do I use appropriate practices (for the species, the vegetation and my management objectives) to plant, regrow trees and manage my forest?</t>
  </si>
  <si>
    <t>Do I use only natural fertilizers?</t>
  </si>
  <si>
    <t>Do I minimize the use of not-natural fertilizer?</t>
  </si>
  <si>
    <t>Do I keep a record of the not-natural fertilizers used?</t>
  </si>
  <si>
    <t>Do I protect environmental values when using not-natural fertilizers?</t>
  </si>
  <si>
    <t>Do I repair any damage from the use of not-natural fertilizers?</t>
  </si>
  <si>
    <t>Do I use pesticides in the FMU?</t>
  </si>
  <si>
    <t xml:space="preserve">Do I minimize or try to avoid the use of chemical pesticides? </t>
  </si>
  <si>
    <t>Do I use or store any chemical pesticides that are prohibited by FSC?</t>
  </si>
  <si>
    <t>Do I transport and store all chemical pesticides safely?</t>
  </si>
  <si>
    <t>Do I minimize risks to people and the environment when I use chemical pesticides?</t>
  </si>
  <si>
    <t>Do I prevent, mitigate o repair any negativ impact that has been acaused by pesticedes use?</t>
  </si>
  <si>
    <t>Do I use any biological control agents?</t>
  </si>
  <si>
    <t>Do I minimize or try to avoid the use of biological control agents?</t>
  </si>
  <si>
    <t>Do I use the biological control agents in appropriate ways?</t>
  </si>
  <si>
    <t>Do I keep a record of the type and location of use of biological control agents?</t>
  </si>
  <si>
    <t>Do I identify the possible negative impacts caused by natural disasters in the Management Unit?</t>
  </si>
  <si>
    <t>Do I carry out activities in ways to reduce risks of natural hazards, including fire, on my forest and the immediate vicinity?</t>
  </si>
  <si>
    <t>Do I protect environment values if I build roads of trails or transport materials?</t>
  </si>
  <si>
    <t>Do I immediately repair any damage that I cause to watercourses, soils or habitats?</t>
  </si>
  <si>
    <t>Do I protect environmental values when I harvest and remove trees?</t>
  </si>
  <si>
    <t>Do I use or let others use the variety of products that result from harvesting?</t>
  </si>
  <si>
    <t>Do I leave some dead and decaying material to conserve environmental values?</t>
  </si>
  <si>
    <t xml:space="preserve">	Do I collect, transport and dispose of waste in appropriate ways?</t>
  </si>
  <si>
    <t>No Data</t>
  </si>
  <si>
    <t>No Action</t>
  </si>
  <si>
    <t>Thank you. Continue with the next question.</t>
  </si>
  <si>
    <t>Thanks for your reply.</t>
  </si>
  <si>
    <t>Legal constitution of the organization/company</t>
  </si>
  <si>
    <t xml:space="preserve">Identify tenure and use rights of the FMU / Legal documents of the property.  </t>
  </si>
  <si>
    <t>Show bounderies of the FMU</t>
  </si>
  <si>
    <t>FMU maps</t>
  </si>
  <si>
    <t xml:space="preserve">Documents that verify compliance with legislation. </t>
  </si>
  <si>
    <t>Make payments of legally established charges on time. / Record of payment of charges applicable to forestry activity.</t>
  </si>
  <si>
    <t>Coordination with regulatory entities to prevent illegal activities.</t>
  </si>
  <si>
    <t>Identify and register illegal activities.</t>
  </si>
  <si>
    <t>Demonstrate compliance with CITES / Documentation about CITES .</t>
  </si>
  <si>
    <t>Identify disputes of written  or customary law.</t>
  </si>
  <si>
    <t xml:space="preserve">
Procedure how to resolve disputes about written or costumary law with neighbors.</t>
  </si>
  <si>
    <t>Register of controversies of written or customary law. / Disputes related to written or costumary law are attended and resolved.</t>
  </si>
  <si>
    <t xml:space="preserve">Statement not to receive or offer bribes publicly available. </t>
  </si>
  <si>
    <t>Legislation on corruption.</t>
  </si>
  <si>
    <t>Ensure that no form of corruption occurs.</t>
  </si>
  <si>
    <t>Labor of children under the age of 15 only under conditions established in the FSC standard. / Recruitement rules, include adequate rules about children labor.</t>
  </si>
  <si>
    <t>Workers under the age of 18 only if the work is not dangerous or heavy.</t>
  </si>
  <si>
    <t>No discrimination in hiring personnel practices.  / Recruitement rules, include non discrimination rules.</t>
  </si>
  <si>
    <t>Evidence of freedom of organization for workers.</t>
  </si>
  <si>
    <t>Pay the same salary to men and women. / Salaries payroll. / Salary policy includes that the same salary is paid for men and women for the same work.</t>
  </si>
  <si>
    <t>Compensation method agreed with workers. / Agreement on the method of remuneration with the workers.</t>
  </si>
  <si>
    <t>Compliance with labor legislation.</t>
  </si>
  <si>
    <t>Promote the participation of men and women in meetings, forums, etc.</t>
  </si>
  <si>
    <t>Confidential and timely attention to cases of harassment and discrimination. / Register of complaints of sexual harassment and resolution measures. /  Sexual harassment complaint policy.</t>
  </si>
  <si>
    <t>Define required occupational safety equipment and provide it to workers.</t>
  </si>
  <si>
    <t>Require the use of safety equipment.</t>
  </si>
  <si>
    <t>Record of number and type of occupational accidents.</t>
  </si>
  <si>
    <t>Periodic review, and after incidents review, and modify the occupational safety and health policy.</t>
  </si>
  <si>
    <t>Records of timely payment of salaries.</t>
  </si>
  <si>
    <t>Specific training for each worker on the activities corresponding to their position.</t>
  </si>
  <si>
    <t>Register of all trainings and its participants.</t>
  </si>
  <si>
    <t>Implement the plan to solve labour disputes.</t>
  </si>
  <si>
    <t>Registration of workers' complaints.</t>
  </si>
  <si>
    <t>Compensated employees for any losses to property or health resulting from work, according to national legislation.</t>
  </si>
  <si>
    <t>Identify Indigenous People located in the Manegement Unit or that can be affected by the management. / Assessment of Indigenous Peoples.</t>
  </si>
  <si>
    <t>Document/map IP presents and rights. / Engagement of IP identifying their customary rights and applicable rights and obligations.</t>
  </si>
  <si>
    <t>Identify tenure or use rights that are in dispute.</t>
  </si>
  <si>
    <t>Summary of the means by which the Organization addresses legal and customary rights and disputed rights</t>
  </si>
  <si>
    <t>Inform the potentially affected IPs about my activities and sought their comments </t>
  </si>
  <si>
    <t>Don´t violate legal and customary rights of IP.</t>
  </si>
  <si>
    <t>Correct the situation in case that rights of IP has been violated.</t>
  </si>
  <si>
    <t>Seek free, prior and informed consent  from potentially affected IP for my forestry activities.</t>
  </si>
  <si>
    <t>Implement an FPIC process that is moving forward in good faith and with which the community is satisfied.</t>
  </si>
  <si>
    <t xml:space="preserve"> Binding agreement with IP that contain the duration, provisions for renegotiation, renewal, termination, economic conditions</t>
  </si>
  <si>
    <t>Record of binding agreements.</t>
  </si>
  <si>
    <t xml:space="preserve"> UNDRIP and ILO Convention 169</t>
  </si>
  <si>
    <t>Identification of important sites for IP. / Involve IP to itentify sites that are importante for them</t>
  </si>
  <si>
    <t>Implement the defined measures to protect important sizes for IP. /  Identify measures for the protection of sites with special  significance for IP. / Involve IP to define measures for the protection of sites that are importante for them and implement them.</t>
  </si>
  <si>
    <t>Stop management activities, in case new sites of IP significance are discovered, until protection measures are agreed upon.</t>
  </si>
  <si>
    <t>FPIC process if traditional knowledge and intelectual property of IP will be used.</t>
  </si>
  <si>
    <t>Compensate if traditional knowledge and intelectual property of IP will be used.</t>
  </si>
  <si>
    <t xml:space="preserve"> Assesment of local communities.</t>
  </si>
  <si>
    <t>Identify directly and indirectly affected communities and their rights mentioned in the indicator. / Identification of  the affected communities´rights.</t>
  </si>
  <si>
    <t>Identify if there are disputed tenure or use rights. /  Means by which the organization addresses community aspirations regarding forest management.</t>
  </si>
  <si>
    <t>Inform communities about the options for commenting on management activities when there are rights that may be affected.</t>
  </si>
  <si>
    <t>Do not violate the rights of communities</t>
  </si>
  <si>
    <t xml:space="preserve">
Changes in management activities if rights have been violated.
</t>
  </si>
  <si>
    <t xml:space="preserve">Demonstrable actions to give preference to local employment and services. /  Contracting and employment procedure includes preference for local employment and services.
</t>
  </si>
  <si>
    <t>Implement activities that support local development. / Identify with the communities´ opportunities for local development.Record activities that contribute to local development. / Involve local communities in identifying development opportunities.</t>
  </si>
  <si>
    <t>Identify and priotize significant negative impacts of management activities and  measures to avoid them.</t>
  </si>
  <si>
    <t>Implement prioritized measures to avoid negative impacts of management activities.</t>
  </si>
  <si>
    <t>Fix any significant negativ impact, if that has ocurred.</t>
  </si>
  <si>
    <t>Training to Local Communities: Grievance and Dispute Resolution System. / Grievance and dispute resolution plan with local communities. / Comunicate grievance and dispute resolution plan to local communities.</t>
  </si>
  <si>
    <t>Respond to complaints in a timely manner.</t>
  </si>
  <si>
    <t>Records of grievances and conflict resolution processes with local communities</t>
  </si>
  <si>
    <t>Offer compensation in accordance with the law. / Agreement about compensation with communities.</t>
  </si>
  <si>
    <t>Cease operations in areas of controversy.</t>
  </si>
  <si>
    <t>Recognize places of special importance / Identify sites of special importance to the communities. / Engage communities in identification od sites of special importance to the communities.</t>
  </si>
  <si>
    <t>Implement measures to protect sites of special importance. /  Identification and protection measures for sites of special importance.</t>
  </si>
  <si>
    <t>In case of new cultural or archaeological evidence, suspend forest management activities.</t>
  </si>
  <si>
    <t>Identify traditional knowledge and intellectual property. /  Traditional knowledge and intellectual property, if any. Binding agreement with communities. / FPIC Process to use traditional knowledge.</t>
  </si>
  <si>
    <t>Compensation for use of traditional knowledge.</t>
  </si>
  <si>
    <t>Identify range of resources and ecosystem services. / The range of resources and ecosystem services identified.</t>
  </si>
  <si>
    <t xml:space="preserve">Ecosystem services certification procedure. </t>
  </si>
  <si>
    <t xml:space="preserve">Timber  harvesting rate calculations.
</t>
  </si>
  <si>
    <t>Record volume of harvested timber.</t>
  </si>
  <si>
    <t xml:space="preserve"> NFTP harvesting rate calculation
</t>
  </si>
  <si>
    <t>Record of NFTP harvested .</t>
  </si>
  <si>
    <t>Record of all costs, also those  related to the prevention, mitigation or compensation of negative impacts.</t>
  </si>
  <si>
    <t>Identify positive impacts of the management activities / Include benefits related to the positive  impacts of management activities in the management plan.</t>
  </si>
  <si>
    <t>Promote local capabilities. / Identify local goods, services, processing and value-added facilities . / Procurement and contracting procedure includes preference for hiring local workers and services.</t>
  </si>
  <si>
    <t>Operating budget or a list of the operating costs and product sales prices.</t>
  </si>
  <si>
    <t>Recording of expenses; calculation of profit/cost of the operation.</t>
  </si>
  <si>
    <t xml:space="preserve">Prevent and  protect the environmental values from potential negative impact. / Identify activities to prevent negative impacts on  environmental values. / Environmental Values Document: Include activities to prevent negativ impacts on the environmental values. </t>
  </si>
  <si>
    <t>Change practices and repair damage to environmental values, if caused.</t>
  </si>
  <si>
    <t>Implement measures to protect rare and threatened species.  / Identify potential impacts and specific management measures to protect rare and threatened species.  / Environmental Values Document: Potential impacts and specific management measures to protect rare and threatened species.</t>
  </si>
  <si>
    <t xml:space="preserve">Prevent fishing and hunting of rare and threatened species.  </t>
  </si>
  <si>
    <t>Identify native ecosystems  within the FMU. / Environmental Values and Impacts Assessment Document:Include identified native ecosystems.</t>
  </si>
  <si>
    <t>Protect areas of representative samples of native ecosystems. / Environmental Values  Document: Include measures to protect native ecosystems.</t>
  </si>
  <si>
    <t>Restore areas of representative samples of native ecosystems. / Environmental Values  Document: Include measures to restore native ecosystems.</t>
  </si>
  <si>
    <t>Protect more than 10% of my FMU or assure that asimilar area will be protected in another management unit of the group. (Group Standard) / Reflect representative conservation areas on maps.</t>
  </si>
  <si>
    <t xml:space="preserve">Improve and restore native habitats/ecosystems / Identify naturally occurring species and their distribution. </t>
  </si>
  <si>
    <t>Implement effective measures to limit hunting, fishing, capture and harvesting of species.</t>
  </si>
  <si>
    <t>Implement water source protection and restoration measures. / Identify water sources (water in streams, ponds and lakes). / Management Plan: Include measures for protection and restoration of water sources.</t>
  </si>
  <si>
    <t>Repair damage that have been caused to streams, ponds or lakes and the vegetation beside them.</t>
  </si>
  <si>
    <t>Maintain a diverse mosaic of tree species, sizes, ages / Management Plan: Include measures to maintain a diverse mosaic of tree species, sizes.</t>
  </si>
  <si>
    <t>Restore landscape, if it has been afected by management activities. / Management Plan:.Include measures to restore landscape, if it has been afected by management activities.</t>
  </si>
  <si>
    <t>No change land use from forest to non-forest land use. / Management Plan: Include a no-conversion policy .</t>
  </si>
  <si>
    <t>Identify conversion areas, date of establishment and previous status, if applies. / Document with identification of conversions since 1994</t>
  </si>
  <si>
    <t>Management Plan</t>
  </si>
  <si>
    <t>Management Plan includes management objectives.</t>
  </si>
  <si>
    <t>Management Plan includes activities to meet objectives.</t>
  </si>
  <si>
    <t>Management Plan includes goals that I can track over time</t>
  </si>
  <si>
    <t>Rules for carrying out updates and revisions of the Management Plan.</t>
  </si>
  <si>
    <t>Publicy available summary of the Management Plan. / Communicate a summary of the management objectives (verbally or in writing)</t>
  </si>
  <si>
    <t>Identify and register afected and interested staekholders.</t>
  </si>
  <si>
    <t>Register meetings with stakehoilders / Engage affected stakeholders in magnagement planning and monitoring and inform interested stakeholders about the management activities, if it is requested.</t>
  </si>
  <si>
    <t>Monitor management plan implementation / Document about monitoring: Procedure to monitor management plan implementation.</t>
  </si>
  <si>
    <t>Monitor social and environmental impacts of management activities. / Document about monitoring: Includes how impacts will be monitored.</t>
  </si>
  <si>
    <t>Monitor changing environmental conditions / Document about monitoring: Includes how changing environmental conditions will be monitored.</t>
  </si>
  <si>
    <t>Incorporate results of monitoring analysis periodically in the Management Plan.</t>
  </si>
  <si>
    <t>Summary of monitoring results / Provide monitoring results, if requested.</t>
  </si>
  <si>
    <t>Production records, transport documents, licenses and invoices are available.</t>
  </si>
  <si>
    <t>Register all wood products sold including information required by FSC standard</t>
  </si>
  <si>
    <t>Retain invoices and documentation on products sold for at least 5 years</t>
  </si>
  <si>
    <t>Engage affected/interested stakeholder in the HCV assessment</t>
  </si>
  <si>
    <t>Plan what to do  to maintain or enhance the identified HCV.</t>
  </si>
  <si>
    <t>Engage affected/interested stakeholder in planing to maintain HCV.</t>
  </si>
  <si>
    <t>Implement actions to protect HCVs.</t>
  </si>
  <si>
    <t>Monitor the implementation of the plan to maintain HCV.-</t>
  </si>
  <si>
    <t>Engage affected/interested stakeholder in monitoring HCV.</t>
  </si>
  <si>
    <t>Stop activities if a new HCV is discovered.</t>
  </si>
  <si>
    <t>Take care that harvested sites will be regenerated to near-natural conditions. / Include in the Management Plan treatments for harvested areas and rules for regeneration management.</t>
  </si>
  <si>
    <t>Justify the use of non-native species  (if used).</t>
  </si>
  <si>
    <t>Demonstrate that exotic species are not invasive and do not cause adverse effects. / Monitor exotic species.</t>
  </si>
  <si>
    <t>Implement smasures to control invasive character of species and implement mitigation measures.</t>
  </si>
  <si>
    <t>Participate in programs to control invasive impacts of any non-native species in the forest, if requested.</t>
  </si>
  <si>
    <t>Management Plan: includes that genetically modified organisms are not used.</t>
  </si>
  <si>
    <t>Management Plan: Includes ecologically appropriate silvicultural treatments.</t>
  </si>
  <si>
    <t>Procedure for the use and reduction of fertilizer use and proove that fertilizer use is the only way to achieve management objectives.</t>
  </si>
  <si>
    <t>Proof that fertilizer use is the only way to achieve management objectives.</t>
  </si>
  <si>
    <t>Record of fertilizer use.</t>
  </si>
  <si>
    <t>Implement measures to prevent damage caused by fertilizers to environmental values.</t>
  </si>
  <si>
    <t>Mitigate and repair possible damage that may have been caused by fertilizer</t>
  </si>
  <si>
    <t>Do not use or store pesticides prohibited by the FSC. / Record of pesticides use acording to FSC Pesticides Policy</t>
  </si>
  <si>
    <t>Transport and store pesticides safely.</t>
  </si>
  <si>
    <t>Minimize the risk to people and the environment from the use of pesticides.</t>
  </si>
  <si>
    <t>Prevent, mitigate o repair any negativ impact that has been acaused by pesticedes use.</t>
  </si>
  <si>
    <t>Procedure for the use of biological control agents.</t>
  </si>
  <si>
    <t xml:space="preserve"> Legislation for the use of biological control agents, national or international protocols.</t>
  </si>
  <si>
    <t>Prevention, mitigation, repair of damages caused by the use of biological agents.</t>
  </si>
  <si>
    <t>Record use of biological control agents.</t>
  </si>
  <si>
    <t>Carry out activities in ways to reduce risks of natural hazards, including fire.</t>
  </si>
  <si>
    <t>Rules for the development, maintenance, use of infrastructure and transportation in a manner that protects environmental values.</t>
  </si>
  <si>
    <t xml:space="preserve">Implement low impact logging. / Management Plan: Include appropriate harvesting and extraction practices. </t>
  </si>
  <si>
    <t>Documents</t>
  </si>
  <si>
    <t>Identify Monitor and register|Documents</t>
  </si>
  <si>
    <t>Actions</t>
  </si>
  <si>
    <t>Training|Documents</t>
  </si>
  <si>
    <t>Actions|Identify Monitor and register</t>
  </si>
  <si>
    <t>Actions|Training|Documents</t>
  </si>
  <si>
    <t>Identify Monitor and register</t>
  </si>
  <si>
    <t>Actions|Documents</t>
  </si>
  <si>
    <t>Identify Monitor and register|Comunication/Engagement</t>
  </si>
  <si>
    <t>Actions|Identify Monitor and register|Documents</t>
  </si>
  <si>
    <t>Identify Monitor and register|Training|Documents</t>
  </si>
  <si>
    <t>Training</t>
  </si>
  <si>
    <t>Training|Documents|Comunication/Engagement</t>
  </si>
  <si>
    <t>Documents|Comunication/Engagement</t>
  </si>
  <si>
    <t>Comunication/Engagement</t>
  </si>
  <si>
    <t>Actions|Identify Monitor and register|Comunication/Engagement</t>
  </si>
  <si>
    <t>Training|Comunication/Engagement</t>
  </si>
  <si>
    <t>Identify Monitor and register|Documents|Comunication/Engagement</t>
  </si>
  <si>
    <t>Identify Monitor and register|Training</t>
  </si>
  <si>
    <t>Type</t>
  </si>
  <si>
    <t>Description</t>
  </si>
  <si>
    <t>Date</t>
  </si>
  <si>
    <t>Criteria</t>
  </si>
  <si>
    <t>Criteria.</t>
  </si>
  <si>
    <t>Principle 1: Compliance with Laws The Organization* shall comply with all applicable laws*, regulations and nationally- ratified* international treaties, conventions and agreements.</t>
  </si>
  <si>
    <r>
      <rPr>
        <b/>
        <u/>
        <sz val="10"/>
        <color theme="1"/>
        <rFont val="Arial"/>
        <family val="2"/>
      </rPr>
      <t>1.1</t>
    </r>
    <r>
      <rPr>
        <sz val="10"/>
        <color theme="1"/>
        <rFont val="Arial"/>
        <family val="2"/>
      </rPr>
      <t xml:space="preserve"> </t>
    </r>
    <r>
      <rPr>
        <i/>
        <sz val="10"/>
        <color theme="1"/>
        <rFont val="Arial"/>
        <family val="2"/>
      </rPr>
      <t>The Organization* shall be a legally defined entity with clear, documented and unchallenged legal registration*, with written authorization from the legally competent* authority for specific activities.</t>
    </r>
  </si>
  <si>
    <t>1.2. The Organization* shall demonstrate that the legal status* of the Management Unit*, including tenure* and use rights*, and its boundaries, are clearly defined.</t>
  </si>
  <si>
    <t>1.3. The Organization* shall have legal* rights to operate in the Management Unit*, which fit the legal status* of The Organization and of the Management Unit, and shall comply with the associated legal obligations in applicable national and local laws* and regulations and administrative requirements. The legal rights shall provide for harvest of products and/or supply of ecosystem services* from within the Management Unit. The Organization shall pay the legally prescribed charges associated with such rights and obligations.</t>
  </si>
  <si>
    <t>1.4 The Organization* shall develop and implement measures, and/or shall engage with regulatory agencies, to systematically protect the Management Unit* from unauthorized or illegal resource use, settlement and other illegal activities.</t>
  </si>
  <si>
    <t xml:space="preserve">1.5 The Organization* shall comply with the applicable national laws*, local laws*, ratified* international conventions and obligatory codes of practice*, relating to the transportation and trade of forest products within and from the Management Unit*, and/or up to the point of first sale.  </t>
  </si>
  <si>
    <t xml:space="preserve">1.6 The Organization* shall identify, prevent and resolve disputes over issues of statutory or customary law*, which can be settled out of court in a timely manner, through engagement* with affected stakeholders*.   </t>
  </si>
  <si>
    <t xml:space="preserve">1.7 The Organization* shall publicize a commitment not to offer or receive bribes in money or any other form of corruption, and shall comply with anti-corruption legislation where this exists. In the absence of anti-corruption legislation, The Organization shall implement other anti-corruption measures proportionate to the scale* and intensity* of management activities and the risk* of corruption. </t>
  </si>
  <si>
    <r>
      <t xml:space="preserve">1.8 </t>
    </r>
    <r>
      <rPr>
        <i/>
        <sz val="10"/>
        <color theme="1"/>
        <rFont val="Arial"/>
        <family val="2"/>
      </rPr>
      <t>The Organization* shall demonstrate a long-term commitment to adhere to the FSC Principles* and Criteria* in the Management Unit*, and to related FSC Policies and Standards. A statement of this commitment shall be contained in a publicly available* document made freely available.</t>
    </r>
    <r>
      <rPr>
        <sz val="10"/>
        <color theme="1"/>
        <rFont val="Arial"/>
        <family val="2"/>
      </rPr>
      <t xml:space="preserve">  </t>
    </r>
  </si>
  <si>
    <t>2.1 The Organization* shall uphold* the principles and rights at work as defined in the ILO Declaration on Fundamental Principles and Rights at Work (1998) based on the eight ILO Core Labour Conventions.</t>
  </si>
  <si>
    <t>2.2 The Organization* shall promote gender equality* in employment practices, training opportunities, awarding of contracts, processes of engagement* and management activities.</t>
  </si>
  <si>
    <t>2.3 The Organization* shall implement health and safety practices to protect workers* from occupational safety and health hazards. These practices shall, proportionate to scale, intensity and risk* of management activities, meet or exceed the recommendations of the ILO Code of Practice on Safety and Health in Forestry Work.</t>
  </si>
  <si>
    <t>2.4 The Organization* shall pay wages that meet or exceed minimum forest industry standards or other recognized forest industry wage agreements or living wages*, where these are higher than the legal minimum wages. When none of these exist, The Organization shall through engagement* with workers* develop mechanisms for determining living wages.</t>
  </si>
  <si>
    <t>2.5 The Organization* shall demonstrate that workers have job-specific training and supervision to safely and effectively implement the management plan* and all management activities.</t>
  </si>
  <si>
    <t>2.6 The Organization* through engagement* with workers* shall have mechanisms for resolving grievances and for providing fair compensation to workers for loss or damage to property, occupational diseases*, or occupational injuries* sustained while working for The Organization.</t>
  </si>
  <si>
    <r>
      <t xml:space="preserve">Principle 3: Indigenous Peoples’ Rights </t>
    </r>
    <r>
      <rPr>
        <sz val="10"/>
        <color theme="1"/>
        <rFont val="Arial"/>
        <family val="2"/>
      </rPr>
      <t>The Organization* shall identify and uphold* Indigenous Peoples’* legal and customary rights* of ownership, use and management of land, territories and resources affected by management activitivities.</t>
    </r>
  </si>
  <si>
    <r>
      <t xml:space="preserve">Principle 2: Workers Rights and Employment Conditions </t>
    </r>
    <r>
      <rPr>
        <sz val="10"/>
        <color theme="1"/>
        <rFont val="Arial"/>
        <family val="2"/>
      </rPr>
      <t>The Organization* shall maintain or enhance the social and economic wellbeing of workers*.</t>
    </r>
  </si>
  <si>
    <t>3.1 The Organization* shall identify the Indigenous Peoples* that exist within the Management Unit* or are affected by management activities. The Organization shall then, through engagement* with these Indigenous Peoples, identify their rights of tenure*, their rights of access to and use of forest resources and ecosystem services*, their customary rights* and legal rights and obligations, that apply within the Management Unit. The Organization shall also identify areas where these rights are contested.</t>
  </si>
  <si>
    <t>3.2 The Organization* shall recognize and uphold* the legal and customary rights* of Indigenous Peoples* to maintain control over management activities within or related to the Management Unit* to the extent necessary to protect their rights, resources and lands and territories. Delegation by Indigenous Peoples of control over management activities to third parties requires Free, Prior and Informed Consent*.</t>
  </si>
  <si>
    <t>3.3 In the event of delegation of control over management activities, a binding agreement between The Organization* and the Indigenous Peoples* shall be concluded through Free, Prior and Informed Consent*. The agreement shall define its duration, provisions for renegotiation, renewal, termination, economic conditions and other terms and conditions. The agreement shall make provision for monitoring by Indigenous Peoples of The Organization’s compliance with its terms and conditions.</t>
  </si>
  <si>
    <t>3.4 The Organization* shall recognize and uphold* the rights, customs and culture of Indigenous Peoples* as defined in the United Nations Declaration on the Rights of Indigenous Peoples (2007) and ILO Convention 169 (1989)</t>
  </si>
  <si>
    <t>3.5 The Organization*, through engagement* with Indigenous Peoples*, shall identify sites which are of special cultural, ecological, economic, religious or spiritual significance and for which these Indigenous Peoples hold legal or customary rights*. These sites shall be recognized by The Organization and their management, and/or protection shall be agreed through engagement with these Indigenous Peoples.</t>
  </si>
  <si>
    <t>3.6 The Organization* shall uphold* the right of Indigenous Peoples* to protect and utilize their traditional knowledge and shall compensate Indigenous Peoples for the utilization of such knowledge and their intellectual property*. A binding agreement as per Criterion 3.3 shall be concluded between The Organization and the Indigenous Peoples for such utilization through Free, Prior and Informed Consent* before utilization takes place and shall be consistent with the protection of intellectual property rights.</t>
  </si>
  <si>
    <t>4.1 The Organization* shall identify the local communities* that exist within the Management Unit* and those that are affected by management activities. The Organization shall then, through engagement* with these local communities*, identify their rights of tenure*, their rights of access to and use of forest resources and ecosystem services*, their customary rights* and legal rights and obligations, that apply within the Management Unit.</t>
  </si>
  <si>
    <t>4.2 The Organization* shall recognize and uphold* the legal and customary rights* of local communities* to maintain control over management activities within or related to the Management Unit* to the extent necessary to protect their rights, resources, lands and territories. Delegation by local communities of control over management activities to third parties requires Free, Prior and Informed Consent*</t>
  </si>
  <si>
    <t>4.3 The Organization* shall provide reasonable* opportunities for employment, training and other services to local communities*, contractors and suppliers proportionate to scale and intensity of its management activities.</t>
  </si>
  <si>
    <t>4.4 The Organization* shall implement additional activities, through engagement* with local communities*, that contribute to their social and economic development, proportionate to the scale, intensity and socio-economic impact of its management activities.</t>
  </si>
  <si>
    <t>4.5 The Organization*, through engagement* with local communities*, shall take action to identify, avoid and mitigate significant negative social, environmental and economic impacts of its management activities on affected communities. The action taken shall be proportionate to the scale, intensity and risk* of those activities and negative impacts.</t>
  </si>
  <si>
    <t>4.6 The Organization*, through engagement* with local communities*, shall have mechanisms for resolving grievances and providing fair compensation to local communities and individuals with regard to the impacts of management activities of The Organization.</t>
  </si>
  <si>
    <t>4.7 The Organization*, through engagement* with local communities*, shall identify sites which are of special cultural, ecological, economic, religious or spiritual significance, and for which these local communities hold legal or customary rights*. These sites shall be recognized by The Organization, and their management and/or protection shall be agreed through engagement with these local communities.</t>
  </si>
  <si>
    <t>4.8 The Organization* shall uphold* the right of local communities* to protect and utilize their traditional knowledge and shall compensate local communities for the utilization of such knowledge and their intellectual property. A binding agreement as per Criterion 3.3 shall be concluded between The Organization and the local communities for such utilization through Free, Prior and Informed Consent* before utilization takes place, and shall be consistent with the protection of intellectual property rights.</t>
  </si>
  <si>
    <r>
      <t xml:space="preserve">Principle 5: Benefits from the Forest </t>
    </r>
    <r>
      <rPr>
        <sz val="10"/>
        <color theme="1"/>
        <rFont val="Arial"/>
        <family val="2"/>
      </rPr>
      <t>The Organization* shall efficiently manage the range of multiple products and services of the Management Unit* to maintain or enhance long term economic viability* and the range of environmental and social benefits.</t>
    </r>
  </si>
  <si>
    <t>5.1 The Organization* shall identify, produce, or enable the production of, diversified benefits and/or products, based on the range of resources and ecosystem services* existing in the Management Unit* in order to strengthen and diversify the local economy proportionate to the scale* and intensity* of management activities.</t>
  </si>
  <si>
    <t>5.2 The Organization* shall normally harvest products and services from the Management Unit* at or below a level which can be permanently sustained.</t>
  </si>
  <si>
    <t>5.3 The Organization* shall demonstrate that the positive and negative externalities* of operation are included in the management plan*.</t>
  </si>
  <si>
    <t>5.4 The Organization* shall use local processing, local services, and local value adding to meet the requirements of The Organization where these are available, proportionate to scale, intensity and risk*. If these are not locally available, The Organization shall make reasonable* attempts to help establish these services.</t>
  </si>
  <si>
    <t>5.5 The Organization* shall demonstrate through its planning and expenditures proportionate to scale, intensity and risk*, its commitment to long-term economic viability*.</t>
  </si>
  <si>
    <r>
      <t xml:space="preserve">Principle 6: Environmental Values and Impacts </t>
    </r>
    <r>
      <rPr>
        <sz val="10"/>
        <color theme="1"/>
        <rFont val="Arial"/>
        <family val="2"/>
      </rPr>
      <t>The Organization* shall maintain, conserve and/or restore ecosystem services* and environmental values* of the Management Unit*, and shall avoid, repair or mitigate negative environmental impacts.</t>
    </r>
  </si>
  <si>
    <t>6.1 The Organization* shall assess environmental values* in the Management Unit* and those values outside the Management Unit potentially affected by management activities. This assessment shall be undertaken with a level of detail, scale and frequency that is proportionate to the scale, intensity and risk* of management activities, and is sufficient for the purpose of deciding the necessary conservation measures, and for detecting and monitoring possible negative impacts of those activities.</t>
  </si>
  <si>
    <t>6.2 Prior to the start of site-disturbing activities, The Organization* shall identify and assess the scale, intensity and risk* of potential impacts of management activities on the identified environmental values*.</t>
  </si>
  <si>
    <t>6.3 The Organization* shall identify and implement effective actions to prevent negative impacts of management activities on the environmental values*, and to mitigate and repair those that occur, proportionate to the scale, intensity and risk* of these impacts.</t>
  </si>
  <si>
    <t>6.4 The Organization* shall protect rare species* and threatened species* and their habitats* in the Management Unit* through conservation zones*, protection areas*, connectivity* and/or (where necessary) other direct measures for their survival and viability. These measures shall be proportionate to the scale, intensity and risk* of management activities and to the conservation status and ecological requirements of the rare and threatened species. The Organization shall take into account the geographic range and ecological requirements of rare and threatened species beyond the boundary of the Management Unit, when determining the measures to be taken inside the Management Unit.</t>
  </si>
  <si>
    <t>6.5 The Organization* shall identify and protect representative sample areas of native ecosystems and/ or restore them to more natural conditions. Where representative sample areas do not exist or are insufficient, The Organization shall restore a proportion of the Management Unit* to more natural conditions. The size of the areas and the measures taken for their protection or restoration, including within plantations, shall be proportionate to the conservation status and value of the ecosystems at the landscape level, and the scale, intensity and risk* of management activities.</t>
  </si>
  <si>
    <t>6.6 The Organization* shall effectively maintain the continued existence of naturally occurring native species and genotypes, and prevent losses of biological diversity*, especially through habitat management in the Management Unit*. The Organization shall demonstrate that effective measures are in place to manage and control hunting, fishing, trapping and collecting.</t>
  </si>
  <si>
    <t>6.7 The Organization* shall protect or restore natural water courses, water bodies, riparian zones and their connectivity. The Organization shall avoid negative impacts on water quality and quantity and mitigate and remedy those that occur.</t>
  </si>
  <si>
    <t>6.8 The Organization* shall manage the landscape* in the Management Unit* to maintain and/or restore a varying mosaic of species, sizes, ages, spatial scales and regeneration cycles appropriate for the landscape values* in that region, and for enhancing environmental and economic resilience*.</t>
  </si>
  <si>
    <t>6.9 The Organization* shall not convert natural forest* to plantations*, nor natural forests or plantations on sites directly converted from natural forest to non-forest land use, except when the conversion: a) affects a very limited portion of the area of the Management Unit*, and b) will produce clear, substantial, additional, secure long-term conservation benefits in the Management Unit, and c) does not damage or threaten High Conservation Values*, nor any sites or resources necessary to maintain or enhance those High Conservation Values.</t>
  </si>
  <si>
    <t>6.10 Management Units* containing plantations* that were established on areas converted from natural forest* after November 1994 shall not qualify for certification, except where: a) clear and sufficient evidence is provided that The Organization* was not directly or indirectly responsible for the conversion, or b) the conversion affected a very limited portion of the area of the Management Unit and is producing clear, substantial, additional, secure long term conservation benefits in the Management Unit.</t>
  </si>
  <si>
    <r>
      <rPr>
        <b/>
        <sz val="10"/>
        <color theme="1"/>
        <rFont val="Arial"/>
        <family val="2"/>
      </rPr>
      <t xml:space="preserve">Principle 7: Management Planning </t>
    </r>
    <r>
      <rPr>
        <sz val="10"/>
        <color theme="1"/>
        <rFont val="Arial"/>
        <family val="2"/>
      </rPr>
      <t>The Organization* shall have a management plan* consistent with its policies and objectives* and proportionate to scale, intensity and risks* of its management activities. The management plan shall be implemented and kept up to date based on monitoring information in order to promote adaptive management*. The associated planning and procedural documentation shall be sufficient to guide staff, inform affected stakeholders* and interested stakeholders* and to justify management decisions.</t>
    </r>
  </si>
  <si>
    <t>7.1 The Organization* shall, proportionate to scale, intensity and risk* of its management activities, set policies (visions and values) and objectives* for management, which are environmentally sound, socially beneficial and economically viable. Summaries of these policies and objectives shall be incorporated into the management plan*, and publicized.</t>
  </si>
  <si>
    <t>7.2 The Organization* shall have and implement a management plan* for the Management Unit* which is fully consistent with the policies and objectives* as established according to Criterion 7.1. The management plan shall describe the natural resources that exist in the Management Unit and explain how the plan will meet the FSC certification requirements. The management plan shall cover forest management planning and social management planning proportionate to scale, intensity and risk* of the planned activities.</t>
  </si>
  <si>
    <t>7.3 The management plan* shall include verifiable targets by which progress towards each of the prescribed management objectives* can be assessed.</t>
  </si>
  <si>
    <t>7.4 The Organization shall update and revise periodically the management planning and procedural documentation to incorporate the results of monitoring and evaluation, stakeholder engagement* or new scientific and technical information, as well as to respond to changing environmental, social and economic circumstances.</t>
  </si>
  <si>
    <t>7.5 The Organization* shall make publicly available* a summary of the management plan* free of charge. Excluding confidential information, other relevant components of the management plan shall be made available to affected stakeholders* on request, and at cost of reproduction and handling.</t>
  </si>
  <si>
    <t>7.6 The Organization* shall, proportionate to scale, intensity and risk* of management activities, proactively and transparently engage affected stakeholders* in its management planning and monitoring processes, and shall engage interested stakeholders* on request.</t>
  </si>
  <si>
    <r>
      <rPr>
        <b/>
        <sz val="10"/>
        <color theme="1"/>
        <rFont val="Arial"/>
        <family val="2"/>
      </rPr>
      <t xml:space="preserve">Principle 8: Monitoring and Assessment </t>
    </r>
    <r>
      <rPr>
        <sz val="10"/>
        <color theme="1"/>
        <rFont val="Arial"/>
        <family val="2"/>
      </rPr>
      <t>The Organization* shall demonstrate that, progress towards achieving the management objectives*, the impacts of management activities and the condition of the Management Unit*, are monitored and evaluated proportionate to the scale, intensity and risk* of management activities, in order to implement adaptive management*.</t>
    </r>
  </si>
  <si>
    <t>8.1 The Organization* shall monitor the implementation of its management plan*, including its policies and objectives*, its progress with the activities planned, and the achievement of its verifiable targets</t>
  </si>
  <si>
    <t>8.2 The Organization* shall monitor and evaluate the environmental and social impacts of the activities carried out in the Management Unit*, and changes in its environmental condition.</t>
  </si>
  <si>
    <t>8.3 The Organization* shall analyze the results of monitoring and evaluation and feed the outcomes of this analysis back into the planning process.</t>
  </si>
  <si>
    <t>8.5 The Organization* shall have and implement a tracking and tracing system proportionate to scale, intensity and risk* of its management activities, for demonstrating the source and volume in proportion to projected output for each year, of all products from the Management Unit* that are marketed as FSC certified.</t>
  </si>
  <si>
    <t>8.4 The Organization* shall make publicly available* a summary of the results of monitoring free of charge, excluding confidential information.</t>
  </si>
  <si>
    <r>
      <rPr>
        <b/>
        <sz val="10"/>
        <color theme="1"/>
        <rFont val="Arial"/>
        <family val="2"/>
      </rPr>
      <t xml:space="preserve">Principle 9: High Conservation Values </t>
    </r>
    <r>
      <rPr>
        <sz val="10"/>
        <color theme="1"/>
        <rFont val="Arial"/>
        <family val="2"/>
      </rPr>
      <t>The Organization* shall maintain and/or enhance the High Conservation Values* in the Management Unit* through applying the precautionary approach*.</t>
    </r>
  </si>
  <si>
    <t>9.1 The Organization*, through engagement* with affected stakeholders*, interested stakeholders* and other means and sources, shall assess and record the presence and status of the following High Conservation Values* in the Management Unit*, proportionate to the scale, intensity and risk* of impacts of management activities, and likelihood of the occurrence of the High Conservation Values: HCV 1 - Species diversity. Concentrations of biological diversity* including endemic species, and rare, threatened or endangered* species, that are significant at global, regional or national levels. HCV 2 - Landscape-level ecosystems and mosaics. Intact forest landscapes and large landscape-level ecosystems* and ecosystem mosaics that are significant at global, regional or national levels, and that contain viable populations of the great majority of the naturally occurring species in natural patterns of distribution and abundance. HCV 3 - Ecosystems and habitats. Rare, threatened, or endangered ecosystems, habitats* or refugia*. HCV 4 - Critical ecosystem services. Basic ecosystem services* in critical situations, including protection of water catchments and control of erosion of vulnerable soils and slopes. HCV 5 - Community needs. Sites and resources fundamental for satisfying the basic necessities of local communities* or Indigenous Peoples* (for livelihoods, health, nutrition, water, etc.), identified through engagement with these communities or Indigenous Peoples. HCV 6 - Cultural values. Sites, resources, habitats and landscapes* of global or national cultural, archaeological or historical significance, and/or of critical cultural, ecological, economic or religious/sacred importance for the traditional cultures of local communities or Indigenous Peoples, identified through engagement with these local communities or Indigenous Peoples</t>
  </si>
  <si>
    <t>9.2 The Organization* shall develop effective strategies that maintain and/or enhance the identified High Conservation Values*, through engagement* with affected stakeholders*, interested stakeholders* and experts.</t>
  </si>
  <si>
    <t>9.3 The Organization* shall implement strategies and actions that maintain and/or enhance the identified High Conservation Values*. These strategies and actions shall implement the precautionary approach* and be proportionate to the scale, intensity and risk* of management activities</t>
  </si>
  <si>
    <t>9.4 The Organization* shall demonstrate that periodic monitoring is carried out to assess changes in the status of High Conservation Values*, and shall adapt its management strategies to ensure their effective protection. The monitoring shall be proportionate to the scale, intensity and risk* of management activities, and shall include engagement* with affected stakeholders*, interested stakeholders* and experts.</t>
  </si>
  <si>
    <r>
      <rPr>
        <b/>
        <sz val="10"/>
        <color theme="1"/>
        <rFont val="Arial"/>
        <family val="2"/>
      </rPr>
      <t xml:space="preserve">Principle 10: Implementation of Management Activities Management activities conducted by or for </t>
    </r>
    <r>
      <rPr>
        <sz val="10"/>
        <color theme="1"/>
        <rFont val="Arial"/>
        <family val="2"/>
      </rPr>
      <t>The Organization* for the Management Unit* shall be selected and implemented consistent with The Organization’s economic, environmental and social policies and objectives* and in compliance with the Principles* and Criteria* collectively.</t>
    </r>
  </si>
  <si>
    <t>10.1 After harvest or in accordance with the management plan*, The Organization* shall, by natural or artificial regeneration methods, regenerate vegetation cover in a timely fashion to pre-harvesting or more natural conditions.</t>
  </si>
  <si>
    <t>10.2 The Organization* shall use species for regeneration that are ecologically well adapted to the site and to the management objectives*. The Organization shall use native species* and local genotypes* for regeneration, unless there is clear and convincing justification for using others.</t>
  </si>
  <si>
    <t>10.3 The Organization* shall only use alien species* when knowledge and/or experience have shown that any invasive impacts can be controlled and effective mitigation measures are in place</t>
  </si>
  <si>
    <t>10.4 The Organization* shall not use genetically modified organisms* in the Management Unit*.</t>
  </si>
  <si>
    <t>10.5 The Organization* shall use silvicultural* practices that are ecologically appropriate for the vegetation, species, sites and management objectives*.</t>
  </si>
  <si>
    <t>10.6 The Organization* shall minimize or avoid the use of fertilizers. When fertilizers are used, The Organization shall demonstrate that the use is equally or more ecologically and economically beneficial than the use of silvicultural systems that do not require fertilizers, and prevent, mitigate, and/ or repair damage to environmental values*, including soils.</t>
  </si>
  <si>
    <t>10.7 The Organization* shall use integrated pest management and silviculture* systems which avoid, or aim at eliminating, the use of chemical pesticides*. The Organization shall not use any chemical pesticides prohibited by FSC policy. When pesticides are used, The Organization shall prevent, mitigate, and / or repair damage to environmental values* and human health.</t>
  </si>
  <si>
    <t>10.8 The Organization* shall minimize, monitor and strictly control the use of biological control agents* in accordance with internationally accepted scientific protocols*. When biological control agents* are used, The Organization shall prevent, mitigate, and/or repair damage to environmental values*.</t>
  </si>
  <si>
    <t>10.9 The Organization* shall assess risks and implement activities that reduce potential negative impacts from natural hazards proportionate to scale, intensity, and risk*.</t>
  </si>
  <si>
    <t>10.10 The Organization* shall manage infrastructural development, transport activities and silviculture* so that water resources and soils are protected, and disturbance of and damage to rare* and threatened species*, habitats*, ecosystems* and landscape values* are prevented, mitigated and/or repaired.</t>
  </si>
  <si>
    <t>10.11 The Organization* shall manage activities associated with harvesting and extraction of timber and non-timber forest products* so that environmental values* are conserved, merchantable waste is reduced, and damage to other products and services is avoided.</t>
  </si>
  <si>
    <t>10.12 The Organization* shall dispose of waste materials in an environmentally appropriate manner.</t>
  </si>
  <si>
    <t>Questions</t>
  </si>
  <si>
    <t>Apply?</t>
  </si>
  <si>
    <t>Activity</t>
  </si>
  <si>
    <t>Identify tenure and use rights of the FMU</t>
  </si>
  <si>
    <t xml:space="preserve">Legal documents of the property.  </t>
  </si>
  <si>
    <t>Legal requirements for forestry activities,  and related international laws and conventions, CITES, labor and anti-corruption legislation, among others.</t>
  </si>
  <si>
    <t xml:space="preserve">Applicable laws and regulations documents. </t>
  </si>
  <si>
    <t>Make payments of legally established charges on time.</t>
  </si>
  <si>
    <t>Record of payment of charges applicable to forestry activity.</t>
  </si>
  <si>
    <t>Measures are in place to address illegal activities.</t>
  </si>
  <si>
    <t>Activities for  FMU protection and  illegal activities and fire prevention.</t>
  </si>
  <si>
    <t>Procedure for the physical protection of the FMU</t>
  </si>
  <si>
    <t>Demonstrate compliance with legislation on transport and trade of forest products.</t>
  </si>
  <si>
    <t>Procedure about Legal timber transport and trade procedure to the first point of sale.</t>
  </si>
  <si>
    <t>Demonstrate compliance with CITES</t>
  </si>
  <si>
    <t>Documentation about CITES .</t>
  </si>
  <si>
    <t>Register of controversies of written or customary law.</t>
  </si>
  <si>
    <t>Disputes related to written or costumary law are attended and resolved.</t>
  </si>
  <si>
    <t>Forest Certification and FSC standards.</t>
  </si>
  <si>
    <t xml:space="preserve"> Long-term commitment to FSC P&amp;C publicly available.</t>
  </si>
  <si>
    <t>Labor of children under the age of 15 only under conditions established in the FSC standard.</t>
  </si>
  <si>
    <t>Recruitement rules, include adequate rules about children labor.</t>
  </si>
  <si>
    <t>Working conditions in accordance with national laws and ILO Conventions.</t>
  </si>
  <si>
    <t>Eight Fundamental ILO Conventions. Rights and obligations of workers.</t>
  </si>
  <si>
    <t>Copies of 8 ILO conventions; Worker contracts;</t>
  </si>
  <si>
    <t xml:space="preserve">No discrimination in hiring personnel practices. </t>
  </si>
  <si>
    <t>Recruitement rules, include non discrimination rules.</t>
  </si>
  <si>
    <t>Gender equality, non-discrimination, procedures established to report, investigate and resolve cases of sexual harassment and gender discrimination.</t>
  </si>
  <si>
    <t>Statement detailing the actions that promote gender equality and prevent gender discrimination.</t>
  </si>
  <si>
    <t>Pay the same salary to men and women.</t>
  </si>
  <si>
    <t>Salaries payroll.</t>
  </si>
  <si>
    <t>Salary policy includes that the same salary is paid for men and women for the same work.</t>
  </si>
  <si>
    <t>Compensation method agreed with workers.</t>
  </si>
  <si>
    <t>Agreement on the method of remuneration with the workers.</t>
  </si>
  <si>
    <t>Confidential and timely attention to cases of harassment and discrimination.</t>
  </si>
  <si>
    <t>Register of complaints of sexual harassment and resolution measures.</t>
  </si>
  <si>
    <t xml:space="preserve"> Sexual harassment complaint policy.</t>
  </si>
  <si>
    <t>Record that employees were informed about Occupational Safety and Health measures.</t>
  </si>
  <si>
    <t>Safety and health protocol in general and for each worker's activity; first aid and others related procedures.</t>
  </si>
  <si>
    <t>Safety and health measures corresponding to each activity defined .</t>
  </si>
  <si>
    <t>Wage policy ensures at least minimum wage.</t>
  </si>
  <si>
    <t>Grievance system and labor dispute resolution.</t>
  </si>
  <si>
    <t>Rules/Plan to solve labour disputes.</t>
  </si>
  <si>
    <t>Involve workers in confict resolution.</t>
  </si>
  <si>
    <t>Identify Indigenous People located in the Manegement Unit or that can be affected by the management.</t>
  </si>
  <si>
    <t>Assessment of Indigenous Peoples.</t>
  </si>
  <si>
    <t>Document/map IP presents and rights.</t>
  </si>
  <si>
    <t>Engagement of IP identifying their customary rights and applicable rights and obligations.</t>
  </si>
  <si>
    <t>Identification of important sites for IP.</t>
  </si>
  <si>
    <t>Involve IP to itentify sites that are importante for them</t>
  </si>
  <si>
    <t>Implement the defined measures to protect important sizes for IP.</t>
  </si>
  <si>
    <t xml:space="preserve"> Identify measures for the protection of sites with special  significance for IP.</t>
  </si>
  <si>
    <t>Involve IP to define measures for the protection of sites that are importante for them and implement them.</t>
  </si>
  <si>
    <t>Identify directly and indirectly affected communities and their rights mentioned in the indicator.</t>
  </si>
  <si>
    <t>Identification of  the affected communities´rights.</t>
  </si>
  <si>
    <t>Identify if there are disputed tenure or use rights.</t>
  </si>
  <si>
    <t xml:space="preserve"> Means by which the organization addresses community aspirations regarding forest management.</t>
  </si>
  <si>
    <t>Methodology about process for a  free, prior and informed consent.</t>
  </si>
  <si>
    <t>Seek free, prior and informed consent  from potentially affected Communitiess for my forestry activities.</t>
  </si>
  <si>
    <t>Demonstrable actions to give preference to local employment and services.</t>
  </si>
  <si>
    <t xml:space="preserve"> Contracting and employment procedure includes preference for local employment and services.
</t>
  </si>
  <si>
    <t>Implement activities that support local development.</t>
  </si>
  <si>
    <t>Identify with the communities´ opportunities for local development.Record activities that contribute to local development.</t>
  </si>
  <si>
    <t>Involve local communities in identifying development opportunities.</t>
  </si>
  <si>
    <t>Training to Local Communities: Grievance and Dispute Resolution System.</t>
  </si>
  <si>
    <t>Grievance and dispute resolution plan with local communities.</t>
  </si>
  <si>
    <t>Comunicate grievance and dispute resolution plan to local communities.</t>
  </si>
  <si>
    <t>Offer compensation in accordance with the law.</t>
  </si>
  <si>
    <t>Agreement about compensation with communities.</t>
  </si>
  <si>
    <t>Recognize places of special importance</t>
  </si>
  <si>
    <t>Identify sites of special importance to the communities.</t>
  </si>
  <si>
    <t>Engage communities in identification od sites of special importance to the communities.</t>
  </si>
  <si>
    <t>Implement measures to protect sites of special importance.</t>
  </si>
  <si>
    <t xml:space="preserve"> Identification and protection measures for sites of special importance.</t>
  </si>
  <si>
    <t>Identify traditional knowledge and intellectual property.</t>
  </si>
  <si>
    <t xml:space="preserve"> Traditional knowledge and intellectual property, if any. Binding agreement with communities.</t>
  </si>
  <si>
    <t>FPIC Process to use traditional knowledge.</t>
  </si>
  <si>
    <t>Identify range of resources and ecosystem services.</t>
  </si>
  <si>
    <t>The range of resources and ecosystem services identified.</t>
  </si>
  <si>
    <t>Identify positive impacts of the management activities</t>
  </si>
  <si>
    <t>Include benefits related to the positive  impacts of management activities in the management plan.</t>
  </si>
  <si>
    <t>Promote local capabilities.</t>
  </si>
  <si>
    <t>Identify local goods, services, processing and value-added facilities .</t>
  </si>
  <si>
    <t>Procurement and contracting procedure includes preference for hiring local workers and services.</t>
  </si>
  <si>
    <t>Identify environmental values within the FMU.</t>
  </si>
  <si>
    <t>Identification of environmental values and HCVs</t>
  </si>
  <si>
    <t>Environmental Values Document: Include identified environmental values.</t>
  </si>
  <si>
    <t>Identify the impacts of the management activities on the environmental values within the Management Units.</t>
  </si>
  <si>
    <t>Negative impacts of management activities on communities and environmental values, prevention and mitigation measures.</t>
  </si>
  <si>
    <t xml:space="preserve">Environmental Values Document: Include the identified impacts on the environmental values. </t>
  </si>
  <si>
    <t>Prevent and  protect the environmental values from potential negative impact.</t>
  </si>
  <si>
    <t>Identify activities to prevent negative impacts on  environmental values.</t>
  </si>
  <si>
    <t xml:space="preserve">Environmental Values Document: Include activities to prevent negativ impacts on the environmental values. </t>
  </si>
  <si>
    <t>Identify rare and threatened species</t>
  </si>
  <si>
    <t>Environmental Values Document: Include rare and threatened species.</t>
  </si>
  <si>
    <t xml:space="preserve">Implement measures to protect rare and threatened species. </t>
  </si>
  <si>
    <t xml:space="preserve">Identify potential impacts and specific management measures to protect rare and threatened species. </t>
  </si>
  <si>
    <t>Environmental Values Document: Potential impacts and specific management measures to protect rare and threatened species.</t>
  </si>
  <si>
    <t>Identify native ecosystems  within the FMU.</t>
  </si>
  <si>
    <t>Environmental Values and Impacts Assessment Document:Include identified native ecosystems.</t>
  </si>
  <si>
    <t>Protect areas of representative samples of native ecosystems.</t>
  </si>
  <si>
    <t>Environmental Values  Document: Include measures to protect native ecosystems.</t>
  </si>
  <si>
    <t>Restore areas of representative samples of native ecosystems.</t>
  </si>
  <si>
    <t>Environmental Values  Document: Include measures to restore native ecosystems.</t>
  </si>
  <si>
    <t>Protect more than 10% of my FMU or assure that asimilar area will be protected in another management unit of the group. (Group Standard)</t>
  </si>
  <si>
    <t>Reflect representative conservation areas on maps.</t>
  </si>
  <si>
    <t>Improve and restore native habitats/ecosystems</t>
  </si>
  <si>
    <t xml:space="preserve">Identify naturally occurring species and their distribution. </t>
  </si>
  <si>
    <t>Implement water source protection and restoration measures.</t>
  </si>
  <si>
    <t>Identify water sources (water in streams, ponds and lakes).</t>
  </si>
  <si>
    <t>Management Plan: Include measures for protection and restoration of water sources.</t>
  </si>
  <si>
    <t>Maintain a diverse mosaic of tree species, sizes, ages</t>
  </si>
  <si>
    <t>Management Plan: Include measures to maintain a diverse mosaic of tree species, sizes.</t>
  </si>
  <si>
    <t>Restore landscape, if it has been afected by management activities.</t>
  </si>
  <si>
    <t>Management Plan:.Include measures to restore landscape, if it has been afected by management activities.</t>
  </si>
  <si>
    <t>No change land use from forest to non-forest land use.</t>
  </si>
  <si>
    <t>Management Plan: Include a no-conversion policy .</t>
  </si>
  <si>
    <t>Identify conversion areas, date of establishment and previous status, if applies.</t>
  </si>
  <si>
    <t>Document with identification of conversions since 1994</t>
  </si>
  <si>
    <t>Publicy available summary of the Management Plan.</t>
  </si>
  <si>
    <t>Communicate a summary of the management objectives (verbally or in writing)</t>
  </si>
  <si>
    <t>Register meetings with stakehoilders</t>
  </si>
  <si>
    <t>Engage affected stakeholders in magnagement planning and monitoring and inform interested stakeholders about the management activities, if it is requested.</t>
  </si>
  <si>
    <t>Monitor management plan implementation</t>
  </si>
  <si>
    <t>Document about monitoring: Procedure to monitor management plan implementation.</t>
  </si>
  <si>
    <t>Monitor social and environmental impacts of management activities.</t>
  </si>
  <si>
    <t>Document about monitoring: Includes how impacts will be monitored.</t>
  </si>
  <si>
    <t>Monitor changing environmental conditions</t>
  </si>
  <si>
    <t>Document about monitoring: Includes how changing environmental conditions will be monitored.</t>
  </si>
  <si>
    <t>Summary of monitoring results</t>
  </si>
  <si>
    <t>Provide monitoring results, if requested.</t>
  </si>
  <si>
    <t>Evaluate and record presence and status of potential High Conservation Values.</t>
  </si>
  <si>
    <t>Identification of environmental values and HCVs.</t>
  </si>
  <si>
    <t xml:space="preserve"> HCV assessment</t>
  </si>
  <si>
    <t>Take care that harvested sites will be regenerated to near-natural conditions.</t>
  </si>
  <si>
    <t>Include in the Management Plan treatments for harvested areas and rules for regeneration management.</t>
  </si>
  <si>
    <t>Demonstrate that exotic species are not invasive and do not cause adverse effects.</t>
  </si>
  <si>
    <t>Monitor exotic species.</t>
  </si>
  <si>
    <t xml:space="preserve"> FSC Pesticide Policy, pesticide use procedure, national legislation concerning the use of pesticides and ILO Guide.</t>
  </si>
  <si>
    <t>Procedure for the transport, handling, storage and use of pesticides according to FSC pesticide policy. Environmental and Social Risk Assessment (ESRA) in case of pesticide use, according to pesticide policy.</t>
  </si>
  <si>
    <t>Do not use or store pesticides prohibited by the FSC.</t>
  </si>
  <si>
    <t>Record of pesticides use acording to FSC Pesticides Policy</t>
  </si>
  <si>
    <t xml:space="preserve">Identify the possible negative impacts caused by natural disasters in the FMU and management activities that mitigate impacts. </t>
  </si>
  <si>
    <t>Natural disasters and measures to prevent and mitigate potential impacts.</t>
  </si>
  <si>
    <t>Implement low impact logging.</t>
  </si>
  <si>
    <t xml:space="preserve">Management Plan: Include appropriate harvesting and extraction practices. </t>
  </si>
  <si>
    <t>Implement waste management protocol.</t>
  </si>
  <si>
    <t xml:space="preserve"> Waste management protocol.</t>
  </si>
  <si>
    <t>Waste management protocol.</t>
  </si>
  <si>
    <t>Black</t>
  </si>
  <si>
    <t>Waiting for your answer.</t>
  </si>
  <si>
    <t>Principle</t>
  </si>
  <si>
    <t xml:space="preserve">Training: Legal requirements for forestry activities,  and related international laws and conventions, CITES, labor and anti-corruption legislation, among others. / Applicable laws and regulations documents. </t>
  </si>
  <si>
    <t>Measures are in place to address illegal activities. / Training: Activities for  FMU protection and  illegal activities and fire prevention. / Procedure for the physical protection of the FMU</t>
  </si>
  <si>
    <t>Training: Forest Certification and FSC standards. /  Long-term commitment to FSC P&amp;C publicly available.</t>
  </si>
  <si>
    <t>Working conditions in accordance with national laws and ILO Conventions. / Training:  Eight Fundamental ILO Conventions. Rights and obligations of workers. / Copies of 8 ILO conventions; Worker contracts;</t>
  </si>
  <si>
    <t>Training: Gender equality, non-discrimination, procedures established to report, investigate and resolve cases of sexual harassment and gender discrimination. / Statement detailing the actions that promote gender equality and prevent gender discrimination.</t>
  </si>
  <si>
    <t>Record that employees were informed about Occupational Safety and Health measures. / Training: Safety and health protocol in general and for each worker's activity; first aid and others related procedures. / Safety and health measures corresponding to each activity defined .</t>
  </si>
  <si>
    <t>Training: Grievance system and labor dispute resolution. / Rules/Plan to solve labour disputes. / Involve workers in confict resolution.</t>
  </si>
  <si>
    <t>Training: Methodology about process for a  free, prior and informed consent. / Seek free, prior and informed consent  from potentially affected Communitiess for my forestry activities.</t>
  </si>
  <si>
    <t xml:space="preserve">Training: Ecosystem services certification procedure. </t>
  </si>
  <si>
    <t>Identify environmental values within the FMU. / Training: Identification of environmental values and HCVs / Environmental Values Document: Include identified environmental values.</t>
  </si>
  <si>
    <t xml:space="preserve">Identify the impacts of the management activities on the environmental values within the Management Units. / Training: Negative impacts of management activities on communities and environmental values, prevention and mitigation measures. / Environmental Values Document: Include the identified impacts on the environmental values. </t>
  </si>
  <si>
    <t>Evaluate and record presence and status of potential High Conservation Values. / Training: Identification of environmental values and HCVs. /  HCV assessment</t>
  </si>
  <si>
    <t>Training:  FSC Pesticide Policy, pesticide use procedure, national legislation concerning the use of pesticides and ILO Guide. / Procedure for the transport, handling, storage and use of pesticides according to FSC pesticide policy. Environmental and Social Risk Assessment (ESRA) in case of pesticide use, according to pesticide policy.</t>
  </si>
  <si>
    <t xml:space="preserve"> Training: Legislation for the use of biological control agents, national or international protocols.</t>
  </si>
  <si>
    <t>Identify the possible negative impacts caused by natural disasters in the FMU and management activities that mitigate impacts.  / Training: Natural disasters and measures to prevent and mitigate potential impacts.</t>
  </si>
  <si>
    <t>Implement waste management protocol. / Training:  Waste management protocol. / Waste management protocol.</t>
  </si>
  <si>
    <t>Make sure  the boundaries of your land are recognizable.</t>
  </si>
  <si>
    <t xml:space="preserve">Criteria </t>
  </si>
  <si>
    <t>Principles</t>
  </si>
  <si>
    <r>
      <rPr>
        <b/>
        <sz val="10"/>
        <color theme="1"/>
        <rFont val="Arial"/>
        <family val="2"/>
      </rPr>
      <t>Principle 4: Community Relations</t>
    </r>
    <r>
      <rPr>
        <sz val="10"/>
        <color theme="1"/>
        <rFont val="Arial"/>
        <family val="2"/>
      </rPr>
      <t xml:space="preserve"> The Organization shall contribute to maintaining or enhancing the social and economic wellbeing of local communities.</t>
    </r>
  </si>
  <si>
    <t>Indicators</t>
  </si>
  <si>
    <t>Demonstrate compliance with legislation on transport and trade of forest products. / Procedure about legal timber transport and trade procedure to the first point of sale.</t>
  </si>
  <si>
    <t>1</t>
  </si>
  <si>
    <t>2</t>
  </si>
  <si>
    <t>3</t>
  </si>
  <si>
    <t>4</t>
  </si>
  <si>
    <t>5</t>
  </si>
  <si>
    <t>6</t>
  </si>
  <si>
    <t>7</t>
  </si>
  <si>
    <t>8</t>
  </si>
  <si>
    <t>9</t>
  </si>
  <si>
    <t>10</t>
  </si>
  <si>
    <t>Continue with question 94</t>
  </si>
  <si>
    <t>Remove NFTP only at or below its sustainable harvest rate</t>
  </si>
  <si>
    <t>Remove timber only at or below its sustainable timber harvest rate .</t>
  </si>
  <si>
    <t xml:space="preserve"> Environmental Values Document: Include rare and threatened species.</t>
  </si>
  <si>
    <t>Ensure that the documentation of your products sold includes the information required by the FSC standard.</t>
  </si>
  <si>
    <t>Thank you. Continue with question 149.</t>
  </si>
  <si>
    <t>Thank you. Continue with question 47.</t>
  </si>
  <si>
    <t>Thank you. Continue with question 98.</t>
  </si>
  <si>
    <t>Thank you. Continue with question 140.</t>
  </si>
  <si>
    <t>Please follow FSC rules for management units in IFLs.</t>
  </si>
  <si>
    <t>Implement measures to control invasive species and implement mitigation measures.</t>
  </si>
  <si>
    <t>FSC does not allow the use of GMO. Don´t use them. Management Plan: includes that genetically modified organisms are not used.</t>
  </si>
  <si>
    <t>Minimize and try to avoid the use of chemical pesticides.</t>
  </si>
  <si>
    <t>Prevent, mitigate o repair any negativ impact that has been caused by pesticedes use.</t>
  </si>
  <si>
    <t>Repair any damage to watercourses, soils and habitats immediately.</t>
  </si>
  <si>
    <t>User Guide 1</t>
  </si>
  <si>
    <t>Menu</t>
  </si>
  <si>
    <t>Help</t>
  </si>
  <si>
    <t>P 1.A</t>
  </si>
  <si>
    <t>P 1.B</t>
  </si>
  <si>
    <t>P 1.C</t>
  </si>
  <si>
    <t>P 1.D</t>
  </si>
  <si>
    <t>Summary P1</t>
  </si>
  <si>
    <t>P 2.A</t>
  </si>
  <si>
    <t>P 2.B</t>
  </si>
  <si>
    <t>P 2.C</t>
  </si>
  <si>
    <t>Summary P2</t>
  </si>
  <si>
    <t>P 3.A</t>
  </si>
  <si>
    <t>P 3.B</t>
  </si>
  <si>
    <t>Summary P3</t>
  </si>
  <si>
    <t>P 4.A</t>
  </si>
  <si>
    <t>P 4.B</t>
  </si>
  <si>
    <t>Summary P4</t>
  </si>
  <si>
    <t>P 5</t>
  </si>
  <si>
    <t>Summary P5</t>
  </si>
  <si>
    <t>P 6.A</t>
  </si>
  <si>
    <t>P 6.B</t>
  </si>
  <si>
    <t>Summary P6</t>
  </si>
  <si>
    <t>P 7</t>
  </si>
  <si>
    <t>Summary P7</t>
  </si>
  <si>
    <t>P 8</t>
  </si>
  <si>
    <t>Summary P8</t>
  </si>
  <si>
    <t>P 9</t>
  </si>
  <si>
    <t>Summary P9</t>
  </si>
  <si>
    <t>P 10.A</t>
  </si>
  <si>
    <t>P 10.B</t>
  </si>
  <si>
    <t>Summary P10</t>
  </si>
  <si>
    <t>All Activities</t>
  </si>
  <si>
    <t>ddsd</t>
  </si>
  <si>
    <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</si>
</sst>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font>
      <sz val="11"/>
      <color theme="1"/>
      <name val="Calibri"/>
      <family val="2"/>
      <scheme val="minor"/>
    </font>
    <font>
      <b/>
      <sz val="11"/>
      <color theme="1"/>
      <name val="Calibri"/>
      <family val="2"/>
      <scheme val="minor"/>
    </font>
    <font>
      <sz val="10"/>
      <color theme="1"/>
      <name val="Arial"/>
      <family val="2"/>
    </font>
    <font>
      <b/>
      <sz val="22"/>
      <color theme="1"/>
      <name val="Calibri"/>
      <family val="2"/>
      <scheme val="minor"/>
    </font>
    <font>
      <b/>
      <sz val="11"/>
      <color theme="0"/>
      <name val="Arial"/>
      <family val="2"/>
    </font>
    <font>
      <sz val="11"/>
      <color rgb="FF000000"/>
      <name val="Arial"/>
      <family val="2"/>
    </font>
    <font>
      <sz val="11"/>
      <name val="Arial"/>
      <family val="2"/>
    </font>
    <font>
      <sz val="12"/>
      <color theme="1"/>
      <name val="Calibri"/>
      <family val="2"/>
      <scheme val="minor"/>
    </font>
    <font>
      <sz val="11"/>
      <color rgb="FF002060"/>
      <name val="Calibri"/>
      <family val="2"/>
      <scheme val="minor"/>
    </font>
    <font>
      <b/>
      <sz val="11"/>
      <color rgb="FF002060"/>
      <name val="72 Black"/>
      <family val="2"/>
    </font>
    <font>
      <sz val="11"/>
      <color rgb="FFFF0000"/>
      <name val="Arial"/>
      <family val="2"/>
    </font>
    <font>
      <sz val="10"/>
      <color rgb="FF000000"/>
      <name val="Arial"/>
      <family val="2"/>
    </font>
    <font>
      <b/>
      <sz val="11"/>
      <color theme="3"/>
      <name val="Calibri"/>
      <family val="2"/>
      <scheme val="minor"/>
    </font>
    <font>
      <b/>
      <sz val="11"/>
      <color theme="0"/>
      <name val="Calibri"/>
      <family val="2"/>
      <scheme val="minor"/>
    </font>
    <font>
      <b/>
      <sz val="11"/>
      <color rgb="FF002060"/>
      <name val="Calibri"/>
      <family val="2"/>
      <scheme val="minor"/>
    </font>
    <font>
      <b/>
      <sz val="11"/>
      <name val="Calibri"/>
      <family val="2"/>
      <scheme val="minor"/>
    </font>
    <font>
      <sz val="12"/>
      <name val="Calibri"/>
      <family val="2"/>
      <scheme val="minor"/>
    </font>
    <font>
      <b/>
      <sz val="10"/>
      <color theme="1"/>
      <name val="Arial"/>
      <family val="2"/>
    </font>
    <font>
      <b/>
      <u/>
      <sz val="10"/>
      <color theme="1"/>
      <name val="Arial"/>
      <family val="2"/>
    </font>
    <font>
      <i/>
      <sz val="10"/>
      <color theme="1"/>
      <name val="Arial"/>
      <family val="2"/>
    </font>
    <font>
      <sz val="10"/>
      <name val="Arial"/>
      <family val="2"/>
    </font>
    <font>
      <i/>
      <sz val="10"/>
      <name val="Arial"/>
      <family val="2"/>
    </font>
    <font>
      <sz val="10"/>
      <color theme="3" tint="-0.249977111117893"/>
      <name val="Arial"/>
      <family val="2"/>
    </font>
    <font>
      <sz val="11"/>
      <color theme="0"/>
      <name val="Calibri"/>
      <family val="2"/>
      <scheme val="minor"/>
    </font>
    <font>
      <b/>
      <sz val="18"/>
      <color theme="1"/>
      <name val="Calibri"/>
      <family val="2"/>
      <scheme val="minor"/>
    </font>
    <font>
      <b/>
      <sz val="14"/>
      <color theme="1"/>
      <name val="Calibri"/>
      <family val="2"/>
      <scheme val="minor"/>
    </font>
    <font>
      <sz val="7"/>
      <color theme="1"/>
      <name val="Times New Roman"/>
      <family val="1"/>
    </font>
  </fonts>
  <fills count="10">
    <fill>
      <patternFill patternType="none"/>
    </fill>
    <fill>
      <patternFill patternType="gray125"/>
    </fill>
    <fill>
      <patternFill patternType="solid">
        <fgColor theme="0" tint="-0.14999847407452621"/>
        <bgColor indexed="64"/>
      </patternFill>
    </fill>
    <fill>
      <patternFill patternType="solid">
        <fgColor rgb="FF005F73"/>
        <bgColor indexed="64"/>
      </patternFill>
    </fill>
    <fill>
      <patternFill patternType="solid">
        <fgColor theme="0"/>
        <bgColor indexed="64"/>
      </patternFill>
    </fill>
    <fill>
      <patternFill patternType="solid">
        <fgColor theme="7" tint="0.59999389629810485"/>
        <bgColor rgb="FF000000"/>
      </patternFill>
    </fill>
    <fill>
      <patternFill patternType="solid">
        <fgColor rgb="FFFFFF00"/>
        <bgColor indexed="64"/>
      </patternFill>
    </fill>
    <fill>
      <patternFill patternType="solid">
        <fgColor rgb="FF003566"/>
        <bgColor indexed="64"/>
      </patternFill>
    </fill>
    <fill>
      <patternFill patternType="solid">
        <fgColor theme="8" tint="0.59999389629810485"/>
        <bgColor indexed="64"/>
      </patternFill>
    </fill>
    <fill>
      <patternFill patternType="solid">
        <fgColor rgb="FF285C4D"/>
        <bgColor indexed="64"/>
      </patternFill>
    </fill>
  </fills>
  <borders count="30">
    <border>
      <left/>
      <right/>
      <top/>
      <bottom/>
      <diagonal/>
    </border>
    <border>
      <left style="thin">
        <color theme="0"/>
      </left>
      <right style="thin">
        <color theme="0"/>
      </right>
      <top style="thin">
        <color theme="0"/>
      </top>
      <bottom/>
      <diagonal/>
    </border>
    <border>
      <left style="thin">
        <color rgb="FF005F73"/>
      </left>
      <right/>
      <top style="thin">
        <color rgb="FF005F73"/>
      </top>
      <bottom style="thin">
        <color rgb="FF005F73"/>
      </bottom>
      <diagonal/>
    </border>
    <border>
      <left/>
      <right/>
      <top style="thin">
        <color rgb="FF005F73"/>
      </top>
      <bottom style="thin">
        <color rgb="FF005F73"/>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style="thin">
        <color rgb="FF005F73"/>
      </left>
      <right/>
      <top style="thin">
        <color rgb="FF005F73"/>
      </top>
      <bottom/>
      <diagonal/>
    </border>
    <border>
      <left/>
      <right/>
      <top style="thin">
        <color rgb="FF005F73"/>
      </top>
      <bottom/>
      <diagonal/>
    </border>
    <border>
      <left style="thin">
        <color rgb="FF005F73"/>
      </left>
      <right/>
      <top/>
      <bottom style="thin">
        <color rgb="FF005F73"/>
      </bottom>
      <diagonal/>
    </border>
    <border>
      <left/>
      <right/>
      <top/>
      <bottom style="thin">
        <color rgb="FF005F73"/>
      </bottom>
      <diagonal/>
    </border>
    <border>
      <left style="thick">
        <color theme="1" tint="0.499984740745262"/>
      </left>
      <right/>
      <top style="thick">
        <color theme="1" tint="0.499984740745262"/>
      </top>
      <bottom/>
      <diagonal/>
    </border>
    <border>
      <left style="thick">
        <color theme="1" tint="0.499984740745262"/>
      </left>
      <right/>
      <top/>
      <bottom/>
      <diagonal/>
    </border>
    <border>
      <left style="thick">
        <color theme="1" tint="0.499984740745262"/>
      </left>
      <right/>
      <top/>
      <bottom style="thin">
        <color theme="1" tint="0.499984740745262"/>
      </bottom>
      <diagonal/>
    </border>
    <border>
      <left style="thick">
        <color theme="1" tint="0.499984740745262"/>
      </left>
      <right/>
      <top style="thin">
        <color theme="1" tint="0.499984740745262"/>
      </top>
      <bottom/>
      <diagonal/>
    </border>
    <border>
      <left style="thick">
        <color theme="1" tint="0.499984740745262"/>
      </left>
      <right/>
      <top/>
      <bottom style="thick">
        <color theme="1" tint="0.499984740745262"/>
      </bottom>
      <diagonal/>
    </border>
    <border>
      <left style="thin">
        <color rgb="FF003566"/>
      </left>
      <right style="thin">
        <color rgb="FF003566"/>
      </right>
      <top style="thick">
        <color theme="1" tint="0.499984740745262"/>
      </top>
      <bottom style="thin">
        <color rgb="FF003566"/>
      </bottom>
      <diagonal/>
    </border>
    <border>
      <left style="thin">
        <color rgb="FF003566"/>
      </left>
      <right style="thin">
        <color rgb="FF003566"/>
      </right>
      <top style="thin">
        <color rgb="FF003566"/>
      </top>
      <bottom style="thin">
        <color rgb="FF003566"/>
      </bottom>
      <diagonal/>
    </border>
    <border>
      <left style="thin">
        <color rgb="FF003566"/>
      </left>
      <right style="thin">
        <color rgb="FF003566"/>
      </right>
      <top style="thin">
        <color rgb="FF003566"/>
      </top>
      <bottom style="thick">
        <color theme="1" tint="0.499984740745262"/>
      </bottom>
      <diagonal/>
    </border>
    <border>
      <left style="thin">
        <color rgb="FF003566"/>
      </left>
      <right/>
      <top style="thick">
        <color theme="1" tint="0.499984740745262"/>
      </top>
      <bottom style="thin">
        <color rgb="FF003566"/>
      </bottom>
      <diagonal/>
    </border>
    <border>
      <left style="thin">
        <color rgb="FF003566"/>
      </left>
      <right/>
      <top style="thin">
        <color rgb="FF003566"/>
      </top>
      <bottom style="thin">
        <color rgb="FF003566"/>
      </bottom>
      <diagonal/>
    </border>
    <border>
      <left style="thin">
        <color theme="1" tint="0.499984740745262"/>
      </left>
      <right style="thick">
        <color theme="1" tint="0.499984740745262"/>
      </right>
      <top style="thin">
        <color theme="1" tint="0.499984740745262"/>
      </top>
      <bottom style="thin">
        <color theme="1" tint="0.499984740745262"/>
      </bottom>
      <diagonal/>
    </border>
    <border>
      <left style="thin">
        <color theme="1" tint="0.499984740745262"/>
      </left>
      <right style="thick">
        <color theme="1" tint="0.499984740745262"/>
      </right>
      <top style="thick">
        <color theme="1" tint="0.499984740745262"/>
      </top>
      <bottom/>
      <diagonal/>
    </border>
    <border>
      <left style="thin">
        <color theme="1" tint="0.499984740745262"/>
      </left>
      <right style="thick">
        <color theme="1" tint="0.499984740745262"/>
      </right>
      <top style="thin">
        <color theme="1" tint="0.499984740745262"/>
      </top>
      <bottom style="thick">
        <color theme="1" tint="0.499984740745262"/>
      </bottom>
      <diagonal/>
    </border>
    <border>
      <left style="thin">
        <color rgb="FF003566"/>
      </left>
      <right/>
      <top style="thin">
        <color rgb="FF003566"/>
      </top>
      <bottom style="thick">
        <color theme="1" tint="0.499984740745262"/>
      </bottom>
      <diagonal/>
    </border>
    <border>
      <left style="thin">
        <color theme="1" tint="0.499984740745262"/>
      </left>
      <right style="thick">
        <color theme="1" tint="0.499984740745262"/>
      </right>
      <top style="thin">
        <color theme="1" tint="0.499984740745262"/>
      </top>
      <bottom/>
      <diagonal/>
    </border>
    <border>
      <left style="thick">
        <color theme="1" tint="0.499984740745262"/>
      </left>
      <right style="thin">
        <color rgb="FF003566"/>
      </right>
      <top style="thin">
        <color theme="1" tint="0.499984740745262"/>
      </top>
      <bottom/>
      <diagonal/>
    </border>
    <border>
      <left style="thick">
        <color theme="1" tint="0.499984740745262"/>
      </left>
      <right style="thin">
        <color rgb="FF003566"/>
      </right>
      <top/>
      <bottom/>
      <diagonal/>
    </border>
    <border>
      <left style="thick">
        <color theme="1" tint="0.499984740745262"/>
      </left>
      <right style="thin">
        <color rgb="FF003566"/>
      </right>
      <top/>
      <bottom style="thin">
        <color theme="1" tint="0.499984740745262"/>
      </bottom>
      <diagonal/>
    </border>
    <border>
      <left/>
      <right style="thin">
        <color theme="4"/>
      </right>
      <top/>
      <bottom/>
      <diagonal/>
    </border>
  </borders>
  <cellStyleXfs count="1">
    <xf numFmtId="0" fontId="0" fillId="0" borderId="0"/>
  </cellStyleXfs>
  <cellXfs count="146">
    <xf numFmtId="0" fontId="0" fillId="0" borderId="0" xfId="0"/>
    <xf numFmtId="0" fontId="3" fillId="0" borderId="0" xfId="0" applyFont="1" applyAlignment="1">
      <alignment horizontal="center"/>
    </xf>
    <xf numFmtId="0" fontId="0" fillId="0" borderId="0" xfId="0" applyFill="1"/>
    <xf numFmtId="0" fontId="0" fillId="0" borderId="0" xfId="0" applyFill="1" applyAlignment="1">
      <alignment horizontal="center"/>
    </xf>
    <xf numFmtId="0" fontId="1" fillId="0" borderId="0" xfId="0" applyFont="1" applyFill="1"/>
    <xf numFmtId="0" fontId="0" fillId="2" borderId="0" xfId="0" applyFill="1"/>
    <xf numFmtId="0" fontId="0" fillId="0" borderId="0" xfId="0" applyFont="1" applyFill="1"/>
    <xf numFmtId="0" fontId="7" fillId="0" borderId="0" xfId="0" applyFont="1" applyFill="1" applyAlignment="1">
      <alignment wrapText="1"/>
    </xf>
    <xf numFmtId="0" fontId="0" fillId="3" borderId="0" xfId="0" applyFill="1"/>
    <xf numFmtId="0" fontId="0" fillId="4" borderId="0" xfId="0" applyFill="1"/>
    <xf numFmtId="0" fontId="9" fillId="0" borderId="0" xfId="0" applyFont="1" applyFill="1"/>
    <xf numFmtId="0" fontId="0" fillId="2" borderId="0" xfId="0" applyFill="1" applyBorder="1"/>
    <xf numFmtId="0" fontId="0" fillId="0" borderId="0" xfId="0" applyFont="1" applyFill="1" applyAlignment="1">
      <alignment vertical="top"/>
    </xf>
    <xf numFmtId="0" fontId="0" fillId="0" borderId="0" xfId="0" applyFill="1" applyAlignment="1">
      <alignment vertical="top"/>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49" fontId="5" fillId="5" borderId="4" xfId="0" applyNumberFormat="1" applyFont="1" applyFill="1" applyBorder="1" applyAlignment="1">
      <alignment vertical="center" wrapText="1"/>
    </xf>
    <xf numFmtId="49" fontId="5" fillId="5" borderId="5" xfId="0" applyNumberFormat="1" applyFont="1" applyFill="1" applyBorder="1" applyAlignment="1">
      <alignment vertical="center" wrapText="1"/>
    </xf>
    <xf numFmtId="49" fontId="6" fillId="5" borderId="5" xfId="0" applyNumberFormat="1" applyFont="1" applyFill="1" applyBorder="1" applyAlignment="1">
      <alignment vertical="center" wrapText="1"/>
    </xf>
    <xf numFmtId="49" fontId="10" fillId="5" borderId="5" xfId="0" applyNumberFormat="1" applyFont="1" applyFill="1" applyBorder="1" applyAlignment="1">
      <alignment vertical="center" wrapText="1"/>
    </xf>
    <xf numFmtId="49" fontId="5" fillId="5" borderId="6" xfId="0" applyNumberFormat="1" applyFont="1" applyFill="1" applyBorder="1" applyAlignment="1">
      <alignment vertical="center" wrapText="1"/>
    </xf>
    <xf numFmtId="0" fontId="7" fillId="0" borderId="0" xfId="0" applyFont="1" applyFill="1" applyAlignment="1">
      <alignment vertical="center" wrapText="1"/>
    </xf>
    <xf numFmtId="0" fontId="0" fillId="0" borderId="0" xfId="0" applyFont="1" applyFill="1" applyAlignment="1"/>
    <xf numFmtId="0" fontId="0" fillId="0" borderId="0" xfId="0" applyFill="1" applyAlignment="1"/>
    <xf numFmtId="0" fontId="0" fillId="0" borderId="0" xfId="0" applyFont="1" applyFill="1" applyAlignment="1">
      <alignment vertical="center"/>
    </xf>
    <xf numFmtId="0" fontId="0" fillId="0" borderId="0" xfId="0" applyFill="1" applyAlignment="1">
      <alignment vertical="center"/>
    </xf>
    <xf numFmtId="0" fontId="0" fillId="0" borderId="0" xfId="0" applyFill="1" applyBorder="1"/>
    <xf numFmtId="0" fontId="8" fillId="0" borderId="0" xfId="0" applyFont="1" applyFill="1" applyBorder="1" applyAlignment="1">
      <alignment vertical="center" wrapText="1"/>
    </xf>
    <xf numFmtId="0" fontId="8" fillId="0" borderId="0" xfId="0" applyFont="1" applyFill="1" applyBorder="1" applyAlignment="1">
      <alignment horizontal="left" wrapText="1"/>
    </xf>
    <xf numFmtId="0" fontId="8" fillId="0" borderId="0" xfId="0" applyFont="1" applyFill="1" applyBorder="1" applyAlignment="1">
      <alignment wrapText="1"/>
    </xf>
    <xf numFmtId="0" fontId="0" fillId="0" borderId="0" xfId="0" applyNumberFormat="1"/>
    <xf numFmtId="0" fontId="0" fillId="0" borderId="0" xfId="0" applyFill="1" applyAlignment="1">
      <alignment horizontal="left"/>
    </xf>
    <xf numFmtId="0" fontId="0" fillId="0" borderId="0" xfId="0" applyFill="1" applyAlignment="1">
      <alignment horizontal="left" wrapText="1"/>
    </xf>
    <xf numFmtId="0" fontId="0" fillId="0" borderId="0" xfId="0" applyFill="1" applyBorder="1" applyAlignment="1">
      <alignment horizontal="left"/>
    </xf>
    <xf numFmtId="0" fontId="0" fillId="2" borderId="0" xfId="0" applyFill="1" applyAlignment="1">
      <alignment horizontal="left"/>
    </xf>
    <xf numFmtId="0" fontId="0" fillId="2" borderId="0" xfId="0" applyFill="1" applyAlignment="1">
      <alignment horizontal="left" wrapText="1"/>
    </xf>
    <xf numFmtId="0" fontId="0" fillId="0" borderId="0" xfId="0" applyFill="1" applyBorder="1" applyAlignment="1">
      <alignment horizontal="left" wrapText="1"/>
    </xf>
    <xf numFmtId="0" fontId="0" fillId="2" borderId="0" xfId="0" applyFill="1" applyBorder="1" applyAlignment="1">
      <alignment horizontal="left"/>
    </xf>
    <xf numFmtId="0" fontId="0" fillId="0" borderId="0" xfId="0" applyFill="1" applyBorder="1" applyAlignment="1">
      <alignment horizontal="center"/>
    </xf>
    <xf numFmtId="0" fontId="13" fillId="7" borderId="0" xfId="0" applyFont="1" applyFill="1" applyBorder="1" applyAlignment="1">
      <alignment horizontal="left" wrapText="1"/>
    </xf>
    <xf numFmtId="0" fontId="0" fillId="8" borderId="0" xfId="0" applyFill="1"/>
    <xf numFmtId="0" fontId="11" fillId="6" borderId="0" xfId="0" applyFont="1" applyFill="1" applyBorder="1" applyAlignment="1">
      <alignment horizontal="justify" vertical="center" wrapText="1"/>
    </xf>
    <xf numFmtId="0" fontId="0" fillId="0" borderId="5" xfId="0" applyBorder="1"/>
    <xf numFmtId="0" fontId="0" fillId="6" borderId="0" xfId="0" applyFill="1" applyBorder="1" applyAlignment="1">
      <alignment wrapText="1"/>
    </xf>
    <xf numFmtId="0" fontId="12" fillId="0" borderId="0" xfId="0" applyFont="1" applyFill="1" applyAlignment="1">
      <alignment vertical="top"/>
    </xf>
    <xf numFmtId="0" fontId="12" fillId="0" borderId="0" xfId="0" applyFont="1" applyFill="1" applyAlignment="1"/>
    <xf numFmtId="0" fontId="1" fillId="0" borderId="0" xfId="0" applyFont="1" applyFill="1" applyAlignment="1">
      <alignment vertical="top"/>
    </xf>
    <xf numFmtId="0" fontId="12" fillId="0" borderId="0" xfId="0" applyFont="1" applyFill="1"/>
    <xf numFmtId="164" fontId="14" fillId="0" borderId="0" xfId="0" applyNumberFormat="1" applyFont="1" applyFill="1" applyAlignment="1">
      <alignment vertical="center"/>
    </xf>
    <xf numFmtId="0" fontId="14" fillId="0" borderId="0" xfId="0" applyFont="1" applyFill="1" applyAlignment="1">
      <alignment vertical="center"/>
    </xf>
    <xf numFmtId="0" fontId="14" fillId="0" borderId="0" xfId="0" applyFont="1" applyFill="1" applyAlignment="1"/>
    <xf numFmtId="0" fontId="14" fillId="0" borderId="0" xfId="0" applyFont="1" applyFill="1"/>
    <xf numFmtId="0" fontId="1" fillId="0" borderId="0" xfId="0" applyFont="1" applyFill="1" applyAlignment="1">
      <alignment vertical="center"/>
    </xf>
    <xf numFmtId="0" fontId="1" fillId="0" borderId="0" xfId="0" applyFont="1" applyFill="1" applyAlignment="1"/>
    <xf numFmtId="0" fontId="15" fillId="0" borderId="0" xfId="0" applyFont="1" applyFill="1" applyAlignment="1">
      <alignment vertical="center"/>
    </xf>
    <xf numFmtId="0" fontId="15" fillId="0" borderId="0" xfId="0" applyFont="1" applyFill="1" applyAlignment="1"/>
    <xf numFmtId="0" fontId="15" fillId="0" borderId="0" xfId="0" applyFont="1" applyFill="1"/>
    <xf numFmtId="0" fontId="0" fillId="0" borderId="0" xfId="0" applyFont="1" applyFill="1" applyBorder="1"/>
    <xf numFmtId="0" fontId="1" fillId="0" borderId="0" xfId="0" applyFont="1" applyFill="1" applyBorder="1"/>
    <xf numFmtId="0" fontId="12" fillId="0" borderId="0" xfId="0" applyFont="1" applyFill="1" applyBorder="1"/>
    <xf numFmtId="0" fontId="7" fillId="0" borderId="0" xfId="0" applyFont="1" applyFill="1" applyBorder="1" applyAlignment="1">
      <alignment wrapText="1"/>
    </xf>
    <xf numFmtId="0" fontId="16" fillId="0" borderId="0" xfId="0" applyFont="1" applyFill="1" applyBorder="1" applyAlignment="1">
      <alignment wrapText="1"/>
    </xf>
    <xf numFmtId="0" fontId="12" fillId="0" borderId="0" xfId="0" applyFont="1" applyFill="1" applyAlignment="1">
      <alignment vertical="center"/>
    </xf>
    <xf numFmtId="0" fontId="0" fillId="0" borderId="0" xfId="0" applyFont="1" applyFill="1" applyBorder="1" applyAlignment="1">
      <alignment vertical="center"/>
    </xf>
    <xf numFmtId="0" fontId="1" fillId="0" borderId="0" xfId="0" applyFont="1" applyFill="1" applyBorder="1" applyAlignment="1">
      <alignment vertical="center"/>
    </xf>
    <xf numFmtId="0" fontId="12" fillId="0" borderId="0" xfId="0" applyFont="1" applyFill="1" applyBorder="1" applyAlignment="1">
      <alignment vertical="center"/>
    </xf>
    <xf numFmtId="0" fontId="1" fillId="0" borderId="0" xfId="0" applyFont="1" applyFill="1" applyAlignment="1">
      <alignment horizontal="center" vertical="center"/>
    </xf>
    <xf numFmtId="0" fontId="0" fillId="2" borderId="0" xfId="0" applyFill="1" applyAlignment="1">
      <alignment horizontal="center"/>
    </xf>
    <xf numFmtId="0" fontId="9" fillId="0" borderId="0" xfId="0" applyFont="1" applyFill="1" applyBorder="1"/>
    <xf numFmtId="0" fontId="0" fillId="0" borderId="0" xfId="0" applyBorder="1"/>
    <xf numFmtId="0" fontId="2" fillId="0" borderId="16" xfId="0" applyFont="1" applyBorder="1" applyAlignment="1">
      <alignment horizontal="center" vertical="top" wrapText="1"/>
    </xf>
    <xf numFmtId="0" fontId="2" fillId="0" borderId="17" xfId="0" applyFont="1" applyBorder="1" applyAlignment="1">
      <alignment horizontal="center" vertical="top"/>
    </xf>
    <xf numFmtId="0" fontId="2" fillId="4" borderId="17" xfId="0" applyFont="1" applyFill="1" applyBorder="1" applyAlignment="1">
      <alignment horizontal="center" vertical="top" wrapText="1"/>
    </xf>
    <xf numFmtId="0" fontId="20" fillId="0" borderId="17" xfId="0" applyFont="1" applyBorder="1" applyAlignment="1">
      <alignment horizontal="center" vertical="top"/>
    </xf>
    <xf numFmtId="0" fontId="2" fillId="0" borderId="17" xfId="0" applyFont="1" applyBorder="1" applyAlignment="1">
      <alignment horizontal="center" vertical="top" wrapText="1"/>
    </xf>
    <xf numFmtId="0" fontId="21" fillId="0" borderId="17" xfId="0" applyFont="1" applyBorder="1" applyAlignment="1">
      <alignment horizontal="center" vertical="top"/>
    </xf>
    <xf numFmtId="0" fontId="22" fillId="4" borderId="17" xfId="0" applyFont="1" applyFill="1" applyBorder="1" applyAlignment="1">
      <alignment horizontal="center" vertical="top" wrapText="1"/>
    </xf>
    <xf numFmtId="0" fontId="20" fillId="0" borderId="17" xfId="0" applyFont="1" applyBorder="1" applyAlignment="1">
      <alignment horizontal="center" vertical="top" wrapText="1"/>
    </xf>
    <xf numFmtId="0" fontId="2" fillId="0" borderId="18" xfId="0" applyFont="1" applyBorder="1" applyAlignment="1">
      <alignment horizontal="center" vertical="top"/>
    </xf>
    <xf numFmtId="0" fontId="0" fillId="2" borderId="0" xfId="0" applyFont="1" applyFill="1"/>
    <xf numFmtId="0" fontId="0" fillId="2" borderId="0" xfId="0" applyFill="1" applyBorder="1" applyAlignment="1">
      <alignment horizontal="center"/>
    </xf>
    <xf numFmtId="0" fontId="0" fillId="2" borderId="0" xfId="0" applyFill="1" applyBorder="1" applyAlignment="1">
      <alignment horizontal="left" wrapText="1"/>
    </xf>
    <xf numFmtId="0" fontId="0" fillId="2" borderId="0" xfId="0" applyFont="1" applyFill="1" applyBorder="1"/>
    <xf numFmtId="0" fontId="1" fillId="2" borderId="0" xfId="0" applyFont="1" applyFill="1" applyBorder="1"/>
    <xf numFmtId="0" fontId="12" fillId="2" borderId="0" xfId="0" applyFont="1" applyFill="1" applyBorder="1"/>
    <xf numFmtId="0" fontId="7" fillId="2" borderId="0" xfId="0" applyFont="1" applyFill="1" applyBorder="1" applyAlignment="1">
      <alignment wrapText="1"/>
    </xf>
    <xf numFmtId="0" fontId="0" fillId="6" borderId="0" xfId="0" applyFill="1" applyBorder="1" applyAlignment="1">
      <alignment horizontal="left" vertical="center" wrapText="1"/>
    </xf>
    <xf numFmtId="0" fontId="2" fillId="0" borderId="19" xfId="0" applyFont="1" applyFill="1" applyBorder="1" applyAlignment="1">
      <alignment horizontal="left" vertical="top" wrapText="1"/>
    </xf>
    <xf numFmtId="0" fontId="2" fillId="0" borderId="20" xfId="0" applyFont="1" applyFill="1" applyBorder="1" applyAlignment="1">
      <alignment vertical="top" wrapText="1"/>
    </xf>
    <xf numFmtId="0" fontId="2" fillId="0" borderId="20" xfId="0" applyFont="1" applyFill="1" applyBorder="1" applyAlignment="1">
      <alignment horizontal="left" vertical="top" wrapText="1"/>
    </xf>
    <xf numFmtId="0" fontId="2" fillId="0" borderId="24" xfId="0" applyFont="1" applyFill="1" applyBorder="1" applyAlignment="1">
      <alignment vertical="top" wrapText="1"/>
    </xf>
    <xf numFmtId="0" fontId="8" fillId="0" borderId="0" xfId="0" applyFont="1" applyFill="1" applyBorder="1" applyAlignment="1">
      <alignment horizontal="left" wrapText="1"/>
    </xf>
    <xf numFmtId="0" fontId="8" fillId="0" borderId="0" xfId="0" applyFont="1" applyFill="1" applyBorder="1" applyAlignment="1">
      <alignment horizontal="left"/>
    </xf>
    <xf numFmtId="0" fontId="23" fillId="0" borderId="0" xfId="0" applyNumberFormat="1" applyFont="1" applyFill="1" applyAlignment="1">
      <alignment horizontal="left"/>
    </xf>
    <xf numFmtId="0" fontId="0" fillId="0" borderId="29" xfId="0" applyFill="1" applyBorder="1" applyAlignment="1">
      <alignment horizontal="left"/>
    </xf>
    <xf numFmtId="0" fontId="24" fillId="0" borderId="0" xfId="0" applyFont="1" applyFill="1" applyAlignment="1">
      <alignment vertical="center"/>
    </xf>
    <xf numFmtId="0" fontId="24" fillId="0" borderId="0" xfId="0" applyFont="1" applyFill="1"/>
    <xf numFmtId="0" fontId="25" fillId="0" borderId="0" xfId="0" applyFont="1" applyAlignment="1">
      <alignment vertical="center"/>
    </xf>
    <xf numFmtId="0" fontId="0" fillId="0" borderId="0" xfId="0" applyAlignment="1">
      <alignment horizontal="left" vertical="center" indent="5"/>
    </xf>
    <xf numFmtId="0" fontId="1" fillId="0" borderId="0" xfId="0" applyFont="1" applyAlignment="1">
      <alignment horizontal="left" vertical="center" indent="5"/>
    </xf>
    <xf numFmtId="0" fontId="0" fillId="0" borderId="0" xfId="0" applyAlignment="1">
      <alignment horizontal="left" vertical="center" indent="10"/>
    </xf>
    <xf numFmtId="0" fontId="26" fillId="0" borderId="0" xfId="0" applyFont="1" applyAlignment="1">
      <alignment horizontal="left" vertical="center" indent="15"/>
    </xf>
    <xf numFmtId="0" fontId="0" fillId="0" borderId="0" xfId="0" applyAlignment="1">
      <alignment vertical="center"/>
    </xf>
    <xf numFmtId="0" fontId="0" fillId="9" borderId="0" xfId="0" applyFill="1"/>
    <xf numFmtId="0" fontId="4" fillId="9" borderId="1" xfId="0" applyFont="1" applyFill="1" applyBorder="1" applyAlignment="1">
      <alignment horizontal="center" vertical="center"/>
    </xf>
    <xf numFmtId="0" fontId="13" fillId="9" borderId="0" xfId="0" applyFont="1" applyFill="1" applyAlignment="1">
      <alignment horizontal="center" vertical="center"/>
    </xf>
    <xf numFmtId="0" fontId="13" fillId="9" borderId="0" xfId="0" applyFont="1" applyFill="1" applyBorder="1" applyAlignment="1">
      <alignment horizontal="center" vertical="center" wrapText="1"/>
    </xf>
    <xf numFmtId="0" fontId="13" fillId="9" borderId="29" xfId="0" applyFont="1" applyFill="1" applyBorder="1" applyAlignment="1">
      <alignment horizontal="center" vertical="center" wrapText="1"/>
    </xf>
    <xf numFmtId="0" fontId="0" fillId="0" borderId="0" xfId="0" applyAlignment="1">
      <alignment horizontal="center"/>
    </xf>
    <xf numFmtId="0" fontId="2" fillId="0" borderId="22" xfId="0" applyFont="1" applyFill="1" applyBorder="1" applyAlignment="1" applyProtection="1">
      <alignment horizontal="left" vertical="top" wrapText="1"/>
      <protection locked="0"/>
    </xf>
    <xf numFmtId="0" fontId="2" fillId="0" borderId="21" xfId="0" applyFont="1" applyFill="1" applyBorder="1" applyAlignment="1" applyProtection="1">
      <alignment horizontal="left" vertical="top" wrapText="1"/>
      <protection locked="0"/>
    </xf>
    <xf numFmtId="0" fontId="2" fillId="0" borderId="25" xfId="0" applyFont="1" applyFill="1" applyBorder="1" applyAlignment="1" applyProtection="1">
      <alignment horizontal="left" vertical="top" wrapText="1"/>
      <protection locked="0"/>
    </xf>
    <xf numFmtId="0" fontId="2" fillId="0" borderId="23" xfId="0" applyFont="1" applyFill="1" applyBorder="1" applyAlignment="1" applyProtection="1">
      <alignment horizontal="left" vertical="top" wrapText="1"/>
      <protection locked="0"/>
    </xf>
    <xf numFmtId="0" fontId="0" fillId="0" borderId="0" xfId="0" applyProtection="1">
      <protection locked="0"/>
    </xf>
    <xf numFmtId="0" fontId="0" fillId="0" borderId="0" xfId="0" applyFill="1" applyBorder="1" applyAlignment="1" applyProtection="1">
      <alignment horizontal="left"/>
      <protection locked="0"/>
    </xf>
    <xf numFmtId="0" fontId="8" fillId="0" borderId="0" xfId="0" applyFont="1" applyFill="1" applyBorder="1" applyAlignment="1" applyProtection="1">
      <alignment horizontal="left" wrapText="1"/>
      <protection locked="0"/>
    </xf>
    <xf numFmtId="0" fontId="0" fillId="2" borderId="0" xfId="0" applyFill="1" applyBorder="1" applyProtection="1">
      <protection locked="0"/>
    </xf>
    <xf numFmtId="0" fontId="0" fillId="0" borderId="0" xfId="0" applyFill="1" applyAlignment="1" applyProtection="1">
      <alignment horizontal="left"/>
      <protection locked="0"/>
    </xf>
    <xf numFmtId="0" fontId="0" fillId="2" borderId="0" xfId="0" applyFill="1" applyProtection="1">
      <protection locked="0"/>
    </xf>
    <xf numFmtId="0" fontId="0" fillId="0" borderId="29" xfId="0" applyFill="1" applyBorder="1" applyAlignment="1" applyProtection="1">
      <alignment horizontal="left"/>
      <protection locked="0"/>
    </xf>
    <xf numFmtId="0" fontId="2" fillId="4" borderId="14" xfId="0" applyFont="1" applyFill="1" applyBorder="1" applyAlignment="1">
      <alignment horizontal="left" vertical="top"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17" fillId="4" borderId="14" xfId="0" applyFont="1" applyFill="1" applyBorder="1" applyAlignment="1">
      <alignment horizontal="left" vertical="top" wrapText="1"/>
    </xf>
    <xf numFmtId="0" fontId="2" fillId="4" borderId="13" xfId="0" applyFont="1" applyFill="1" applyBorder="1" applyAlignment="1">
      <alignment horizontal="left" vertical="top" wrapText="1"/>
    </xf>
    <xf numFmtId="0" fontId="8" fillId="0" borderId="0" xfId="0" applyFont="1" applyFill="1" applyBorder="1" applyAlignment="1">
      <alignment horizontal="left" wrapText="1"/>
    </xf>
    <xf numFmtId="0" fontId="17" fillId="4" borderId="11" xfId="0" applyFont="1" applyFill="1" applyBorder="1" applyAlignment="1">
      <alignment horizontal="left" vertical="top" wrapText="1"/>
    </xf>
    <xf numFmtId="0" fontId="17" fillId="4" borderId="26" xfId="0" applyFont="1" applyFill="1" applyBorder="1" applyAlignment="1">
      <alignment horizontal="left" vertical="top" wrapText="1"/>
    </xf>
    <xf numFmtId="0" fontId="17" fillId="4" borderId="27" xfId="0" applyFont="1" applyFill="1" applyBorder="1" applyAlignment="1">
      <alignment horizontal="left" vertical="top" wrapText="1"/>
    </xf>
    <xf numFmtId="0" fontId="2" fillId="4" borderId="27" xfId="0" applyFont="1" applyFill="1" applyBorder="1" applyAlignment="1">
      <alignment horizontal="left" vertical="top" wrapText="1"/>
    </xf>
    <xf numFmtId="0" fontId="2" fillId="4" borderId="28" xfId="0" applyFont="1" applyFill="1" applyBorder="1" applyAlignment="1">
      <alignment horizontal="left" vertical="top" wrapText="1"/>
    </xf>
    <xf numFmtId="0" fontId="8" fillId="2" borderId="2" xfId="0" applyFont="1" applyFill="1" applyBorder="1" applyAlignment="1">
      <alignment horizontal="left" wrapText="1"/>
    </xf>
    <xf numFmtId="0" fontId="8" fillId="2" borderId="3" xfId="0" applyFont="1" applyFill="1" applyBorder="1" applyAlignment="1">
      <alignment horizontal="left"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8" fillId="2" borderId="0" xfId="0" applyFont="1" applyFill="1" applyBorder="1" applyAlignment="1">
      <alignment horizontal="left" wrapText="1"/>
    </xf>
    <xf numFmtId="0" fontId="8" fillId="0" borderId="0" xfId="0" applyFont="1" applyFill="1" applyBorder="1" applyAlignment="1">
      <alignment horizontal="left" vertical="center" wrapText="1"/>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cellXfs>
  <cellStyles count="1">
    <cellStyle name="Normal" xfId="0" builtinId="0"/>
  </cellStyles>
  <dxfs count="90">
    <dxf>
      <numFmt numFmtId="0" formatCode="General"/>
      <fill>
        <patternFill patternType="none">
          <fgColor rgb="FF000000"/>
          <bgColor auto="1"/>
        </patternFill>
      </fill>
      <alignment horizontal="left" vertical="bottom" textRotation="0" wrapText="0" indent="0" justifyLastLine="0" shrinkToFit="0" readingOrder="0"/>
    </dxf>
    <dxf>
      <fill>
        <patternFill patternType="none">
          <fgColor indexed="64"/>
          <bgColor auto="1"/>
        </patternFill>
      </fill>
      <alignment horizontal="left" vertical="bottom" textRotation="0" wrapText="0" indent="0" justifyLastLine="0" shrinkToFit="0" readingOrder="0"/>
    </dxf>
    <dxf>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fill>
        <patternFill patternType="solid">
          <fgColor indexed="64"/>
          <bgColor rgb="FF003566"/>
        </patternFill>
      </fill>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fill>
        <patternFill patternType="solid">
          <fgColor indexed="64"/>
          <bgColor rgb="FF285C4D"/>
        </patternFill>
      </fill>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fill>
        <patternFill patternType="solid">
          <fgColor indexed="64"/>
          <bgColor rgb="FF285C4D"/>
        </patternFill>
      </fill>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fill>
        <patternFill patternType="solid">
          <fgColor indexed="64"/>
          <bgColor rgb="FF285C4D"/>
        </patternFill>
      </fill>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fill>
        <patternFill patternType="solid">
          <fgColor indexed="64"/>
          <bgColor rgb="FF285C4D"/>
        </patternFill>
      </fill>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fill>
        <patternFill patternType="solid">
          <fgColor indexed="64"/>
          <bgColor rgb="FF285C4D"/>
        </patternFill>
      </fill>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fill>
        <patternFill patternType="solid">
          <fgColor indexed="64"/>
          <bgColor rgb="FF285C4D"/>
        </patternFill>
      </fill>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rgb="FF000000"/>
          <bgColor auto="1"/>
        </patternFill>
      </fill>
      <alignment horizontal="left" vertical="bottom" textRotation="0" wrapText="0" indent="0" justifyLastLine="0" shrinkToFit="0" readingOrder="0"/>
    </dxf>
    <dxf>
      <alignment horizontal="center" vertical="center" textRotation="0" indent="0" justifyLastLine="0" shrinkToFit="0" readingOrder="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0" indent="0" justifyLastLine="0" shrinkToFit="0" readingOrder="0"/>
      <protection locked="0" hidden="0"/>
    </dxf>
    <dxf>
      <fill>
        <patternFill patternType="none">
          <fgColor indexed="64"/>
          <bgColor auto="1"/>
        </patternFill>
      </fill>
      <alignment horizontal="left" vertical="bottom" textRotation="0" wrapText="1" indent="0" justifyLastLine="0" shrinkToFit="0" readingOrder="0"/>
    </dxf>
    <dxf>
      <numFmt numFmtId="0" formatCode="General"/>
      <fill>
        <patternFill patternType="none">
          <fgColor indexed="64"/>
          <bgColor auto="1"/>
        </patternFill>
      </fill>
      <alignment horizontal="left"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left" vertical="bottom" textRotation="0" wrapText="0" indent="0" justifyLastLine="0" shrinkToFit="0" readingOrder="0"/>
    </dxf>
    <dxf>
      <fill>
        <patternFill patternType="solid">
          <fgColor indexed="64"/>
          <bgColor rgb="FF285C4D"/>
        </patternFill>
      </fill>
      <alignment horizontal="center" vertical="center" textRotation="0" indent="0" justifyLastLine="0" shrinkToFit="0" readingOrder="0"/>
    </dxf>
  </dxfs>
  <tableStyles count="0" defaultTableStyle="TableStyleMedium2" defaultPivotStyle="PivotStyleLight16"/>
  <colors>
    <mruColors>
      <color rgb="FF61A5C2"/>
      <color rgb="FF285C4D"/>
      <color rgb="FF78BE20"/>
      <color rgb="FF2A9D8F"/>
      <color rgb="FFA1DA8E"/>
      <color rgb="FFF2A900"/>
      <color rgb="FF005F73"/>
      <color rgb="FFF4A261"/>
      <color rgb="FFE9C46A"/>
      <color rgb="FF0035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sheetMetadata" Target="metadata.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_rels/activeX97.xml.rels><?xml version="1.0" encoding="UTF-8" standalone="yes"?>
<Relationships xmlns="http://schemas.openxmlformats.org/package/2006/relationships"><Relationship Id="rId1" Type="http://schemas.microsoft.com/office/2006/relationships/activeXControlBinary" Target="activeX97.bin"/></Relationships>
</file>

<file path=xl/activeX/_rels/activeX98.xml.rels><?xml version="1.0" encoding="UTF-8" standalone="yes"?>
<Relationships xmlns="http://schemas.openxmlformats.org/package/2006/relationships"><Relationship Id="rId1" Type="http://schemas.microsoft.com/office/2006/relationships/activeXControlBinary" Target="activeX98.bin"/></Relationships>
</file>

<file path=xl/activeX/_rels/activeX99.xml.rels><?xml version="1.0" encoding="UTF-8" standalone="yes"?>
<Relationships xmlns="http://schemas.openxmlformats.org/package/2006/relationships"><Relationship Id="rId1" Type="http://schemas.microsoft.com/office/2006/relationships/activeXControlBinary" Target="activeX99.bin"/></Relationships>
</file>

<file path=xl/activeX/_rels/activeX100.xml.rels><?xml version="1.0" encoding="UTF-8" standalone="yes"?>
<Relationships xmlns="http://schemas.openxmlformats.org/package/2006/relationships"><Relationship Id="rId1" Type="http://schemas.microsoft.com/office/2006/relationships/activeXControlBinary" Target="activeX100.bin"/></Relationships>
</file>

<file path=xl/activeX/_rels/activeX101.xml.rels><?xml version="1.0" encoding="UTF-8" standalone="yes"?>
<Relationships xmlns="http://schemas.openxmlformats.org/package/2006/relationships"><Relationship Id="rId1" Type="http://schemas.microsoft.com/office/2006/relationships/activeXControlBinary" Target="activeX101.bin"/></Relationships>
</file>

<file path=xl/activeX/_rels/activeX102.xml.rels><?xml version="1.0" encoding="UTF-8" standalone="yes"?>
<Relationships xmlns="http://schemas.openxmlformats.org/package/2006/relationships"><Relationship Id="rId1" Type="http://schemas.microsoft.com/office/2006/relationships/activeXControlBinary" Target="activeX102.bin"/></Relationships>
</file>

<file path=xl/activeX/_rels/activeX103.xml.rels><?xml version="1.0" encoding="UTF-8" standalone="yes"?>
<Relationships xmlns="http://schemas.openxmlformats.org/package/2006/relationships"><Relationship Id="rId1" Type="http://schemas.microsoft.com/office/2006/relationships/activeXControlBinary" Target="activeX103.bin"/></Relationships>
</file>

<file path=xl/activeX/_rels/activeX104.xml.rels><?xml version="1.0" encoding="UTF-8" standalone="yes"?>
<Relationships xmlns="http://schemas.openxmlformats.org/package/2006/relationships"><Relationship Id="rId1" Type="http://schemas.microsoft.com/office/2006/relationships/activeXControlBinary" Target="activeX104.bin"/></Relationships>
</file>

<file path=xl/activeX/_rels/activeX105.xml.rels><?xml version="1.0" encoding="UTF-8" standalone="yes"?>
<Relationships xmlns="http://schemas.openxmlformats.org/package/2006/relationships"><Relationship Id="rId1" Type="http://schemas.microsoft.com/office/2006/relationships/activeXControlBinary" Target="activeX105.bin"/></Relationships>
</file>

<file path=xl/activeX/_rels/activeX106.xml.rels><?xml version="1.0" encoding="UTF-8" standalone="yes"?>
<Relationships xmlns="http://schemas.openxmlformats.org/package/2006/relationships"><Relationship Id="rId1" Type="http://schemas.microsoft.com/office/2006/relationships/activeXControlBinary" Target="activeX106.bin"/></Relationships>
</file>

<file path=xl/activeX/_rels/activeX107.xml.rels><?xml version="1.0" encoding="UTF-8" standalone="yes"?>
<Relationships xmlns="http://schemas.openxmlformats.org/package/2006/relationships"><Relationship Id="rId1" Type="http://schemas.microsoft.com/office/2006/relationships/activeXControlBinary" Target="activeX107.bin"/></Relationships>
</file>

<file path=xl/activeX/_rels/activeX108.xml.rels><?xml version="1.0" encoding="UTF-8" standalone="yes"?>
<Relationships xmlns="http://schemas.openxmlformats.org/package/2006/relationships"><Relationship Id="rId1" Type="http://schemas.microsoft.com/office/2006/relationships/activeXControlBinary" Target="activeX108.bin"/></Relationships>
</file>

<file path=xl/activeX/_rels/activeX109.xml.rels><?xml version="1.0" encoding="UTF-8" standalone="yes"?>
<Relationships xmlns="http://schemas.openxmlformats.org/package/2006/relationships"><Relationship Id="rId1" Type="http://schemas.microsoft.com/office/2006/relationships/activeXControlBinary" Target="activeX109.bin"/></Relationships>
</file>

<file path=xl/activeX/_rels/activeX110.xml.rels><?xml version="1.0" encoding="UTF-8" standalone="yes"?>
<Relationships xmlns="http://schemas.openxmlformats.org/package/2006/relationships"><Relationship Id="rId1" Type="http://schemas.microsoft.com/office/2006/relationships/activeXControlBinary" Target="activeX110.bin"/></Relationships>
</file>

<file path=xl/activeX/_rels/activeX111.xml.rels><?xml version="1.0" encoding="UTF-8" standalone="yes"?>
<Relationships xmlns="http://schemas.openxmlformats.org/package/2006/relationships"><Relationship Id="rId1" Type="http://schemas.microsoft.com/office/2006/relationships/activeXControlBinary" Target="activeX111.bin"/></Relationships>
</file>

<file path=xl/activeX/_rels/activeX112.xml.rels><?xml version="1.0" encoding="UTF-8" standalone="yes"?>
<Relationships xmlns="http://schemas.openxmlformats.org/package/2006/relationships"><Relationship Id="rId1" Type="http://schemas.microsoft.com/office/2006/relationships/activeXControlBinary" Target="activeX112.bin"/></Relationships>
</file>

<file path=xl/activeX/_rels/activeX113.xml.rels><?xml version="1.0" encoding="UTF-8" standalone="yes"?>
<Relationships xmlns="http://schemas.openxmlformats.org/package/2006/relationships"><Relationship Id="rId1" Type="http://schemas.microsoft.com/office/2006/relationships/activeXControlBinary" Target="activeX113.bin"/></Relationships>
</file>

<file path=xl/activeX/_rels/activeX114.xml.rels><?xml version="1.0" encoding="UTF-8" standalone="yes"?>
<Relationships xmlns="http://schemas.openxmlformats.org/package/2006/relationships"><Relationship Id="rId1" Type="http://schemas.microsoft.com/office/2006/relationships/activeXControlBinary" Target="activeX114.bin"/></Relationships>
</file>

<file path=xl/activeX/_rels/activeX115.xml.rels><?xml version="1.0" encoding="UTF-8" standalone="yes"?>
<Relationships xmlns="http://schemas.openxmlformats.org/package/2006/relationships"><Relationship Id="rId1" Type="http://schemas.microsoft.com/office/2006/relationships/activeXControlBinary" Target="activeX115.bin"/></Relationships>
</file>

<file path=xl/activeX/_rels/activeX116.xml.rels><?xml version="1.0" encoding="UTF-8" standalone="yes"?>
<Relationships xmlns="http://schemas.openxmlformats.org/package/2006/relationships"><Relationship Id="rId1" Type="http://schemas.microsoft.com/office/2006/relationships/activeXControlBinary" Target="activeX116.bin"/></Relationships>
</file>

<file path=xl/activeX/_rels/activeX117.xml.rels><?xml version="1.0" encoding="UTF-8" standalone="yes"?>
<Relationships xmlns="http://schemas.openxmlformats.org/package/2006/relationships"><Relationship Id="rId1" Type="http://schemas.microsoft.com/office/2006/relationships/activeXControlBinary" Target="activeX117.bin"/></Relationships>
</file>

<file path=xl/activeX/_rels/activeX118.xml.rels><?xml version="1.0" encoding="UTF-8" standalone="yes"?>
<Relationships xmlns="http://schemas.openxmlformats.org/package/2006/relationships"><Relationship Id="rId1" Type="http://schemas.microsoft.com/office/2006/relationships/activeXControlBinary" Target="activeX118.bin"/></Relationships>
</file>

<file path=xl/activeX/_rels/activeX119.xml.rels><?xml version="1.0" encoding="UTF-8" standalone="yes"?>
<Relationships xmlns="http://schemas.openxmlformats.org/package/2006/relationships"><Relationship Id="rId1" Type="http://schemas.microsoft.com/office/2006/relationships/activeXControlBinary" Target="activeX119.bin"/></Relationships>
</file>

<file path=xl/activeX/_rels/activeX120.xml.rels><?xml version="1.0" encoding="UTF-8" standalone="yes"?>
<Relationships xmlns="http://schemas.openxmlformats.org/package/2006/relationships"><Relationship Id="rId1" Type="http://schemas.microsoft.com/office/2006/relationships/activeXControlBinary" Target="activeX120.bin"/></Relationships>
</file>

<file path=xl/activeX/_rels/activeX121.xml.rels><?xml version="1.0" encoding="UTF-8" standalone="yes"?>
<Relationships xmlns="http://schemas.openxmlformats.org/package/2006/relationships"><Relationship Id="rId1" Type="http://schemas.microsoft.com/office/2006/relationships/activeXControlBinary" Target="activeX121.bin"/></Relationships>
</file>

<file path=xl/activeX/_rels/activeX122.xml.rels><?xml version="1.0" encoding="UTF-8" standalone="yes"?>
<Relationships xmlns="http://schemas.openxmlformats.org/package/2006/relationships"><Relationship Id="rId1" Type="http://schemas.microsoft.com/office/2006/relationships/activeXControlBinary" Target="activeX122.bin"/></Relationships>
</file>

<file path=xl/activeX/_rels/activeX123.xml.rels><?xml version="1.0" encoding="UTF-8" standalone="yes"?>
<Relationships xmlns="http://schemas.openxmlformats.org/package/2006/relationships"><Relationship Id="rId1" Type="http://schemas.microsoft.com/office/2006/relationships/activeXControlBinary" Target="activeX123.bin"/></Relationships>
</file>

<file path=xl/activeX/_rels/activeX124.xml.rels><?xml version="1.0" encoding="UTF-8" standalone="yes"?>
<Relationships xmlns="http://schemas.openxmlformats.org/package/2006/relationships"><Relationship Id="rId1" Type="http://schemas.microsoft.com/office/2006/relationships/activeXControlBinary" Target="activeX124.bin"/></Relationships>
</file>

<file path=xl/activeX/_rels/activeX125.xml.rels><?xml version="1.0" encoding="UTF-8" standalone="yes"?>
<Relationships xmlns="http://schemas.openxmlformats.org/package/2006/relationships"><Relationship Id="rId1" Type="http://schemas.microsoft.com/office/2006/relationships/activeXControlBinary" Target="activeX125.bin"/></Relationships>
</file>

<file path=xl/activeX/_rels/activeX126.xml.rels><?xml version="1.0" encoding="UTF-8" standalone="yes"?>
<Relationships xmlns="http://schemas.openxmlformats.org/package/2006/relationships"><Relationship Id="rId1" Type="http://schemas.microsoft.com/office/2006/relationships/activeXControlBinary" Target="activeX126.bin"/></Relationships>
</file>

<file path=xl/activeX/_rels/activeX127.xml.rels><?xml version="1.0" encoding="UTF-8" standalone="yes"?>
<Relationships xmlns="http://schemas.openxmlformats.org/package/2006/relationships"><Relationship Id="rId1" Type="http://schemas.microsoft.com/office/2006/relationships/activeXControlBinary" Target="activeX127.bin"/></Relationships>
</file>

<file path=xl/activeX/_rels/activeX128.xml.rels><?xml version="1.0" encoding="UTF-8" standalone="yes"?>
<Relationships xmlns="http://schemas.openxmlformats.org/package/2006/relationships"><Relationship Id="rId1" Type="http://schemas.microsoft.com/office/2006/relationships/activeXControlBinary" Target="activeX128.bin"/></Relationships>
</file>

<file path=xl/activeX/_rels/activeX129.xml.rels><?xml version="1.0" encoding="UTF-8" standalone="yes"?>
<Relationships xmlns="http://schemas.openxmlformats.org/package/2006/relationships"><Relationship Id="rId1" Type="http://schemas.microsoft.com/office/2006/relationships/activeXControlBinary" Target="activeX129.bin"/></Relationships>
</file>

<file path=xl/activeX/_rels/activeX130.xml.rels><?xml version="1.0" encoding="UTF-8" standalone="yes"?>
<Relationships xmlns="http://schemas.openxmlformats.org/package/2006/relationships"><Relationship Id="rId1" Type="http://schemas.microsoft.com/office/2006/relationships/activeXControlBinary" Target="activeX130.bin"/></Relationships>
</file>

<file path=xl/activeX/_rels/activeX131.xml.rels><?xml version="1.0" encoding="UTF-8" standalone="yes"?>
<Relationships xmlns="http://schemas.openxmlformats.org/package/2006/relationships"><Relationship Id="rId1" Type="http://schemas.microsoft.com/office/2006/relationships/activeXControlBinary" Target="activeX131.bin"/></Relationships>
</file>

<file path=xl/activeX/_rels/activeX132.xml.rels><?xml version="1.0" encoding="UTF-8" standalone="yes"?>
<Relationships xmlns="http://schemas.openxmlformats.org/package/2006/relationships"><Relationship Id="rId1" Type="http://schemas.microsoft.com/office/2006/relationships/activeXControlBinary" Target="activeX132.bin"/></Relationships>
</file>

<file path=xl/activeX/_rels/activeX133.xml.rels><?xml version="1.0" encoding="UTF-8" standalone="yes"?>
<Relationships xmlns="http://schemas.openxmlformats.org/package/2006/relationships"><Relationship Id="rId1" Type="http://schemas.microsoft.com/office/2006/relationships/activeXControlBinary" Target="activeX133.bin"/></Relationships>
</file>

<file path=xl/activeX/_rels/activeX134.xml.rels><?xml version="1.0" encoding="UTF-8" standalone="yes"?>
<Relationships xmlns="http://schemas.openxmlformats.org/package/2006/relationships"><Relationship Id="rId1" Type="http://schemas.microsoft.com/office/2006/relationships/activeXControlBinary" Target="activeX134.bin"/></Relationships>
</file>

<file path=xl/activeX/_rels/activeX135.xml.rels><?xml version="1.0" encoding="UTF-8" standalone="yes"?>
<Relationships xmlns="http://schemas.openxmlformats.org/package/2006/relationships"><Relationship Id="rId1" Type="http://schemas.microsoft.com/office/2006/relationships/activeXControlBinary" Target="activeX135.bin"/></Relationships>
</file>

<file path=xl/activeX/_rels/activeX136.xml.rels><?xml version="1.0" encoding="UTF-8" standalone="yes"?>
<Relationships xmlns="http://schemas.openxmlformats.org/package/2006/relationships"><Relationship Id="rId1" Type="http://schemas.microsoft.com/office/2006/relationships/activeXControlBinary" Target="activeX136.bin"/></Relationships>
</file>

<file path=xl/activeX/_rels/activeX137.xml.rels><?xml version="1.0" encoding="UTF-8" standalone="yes"?>
<Relationships xmlns="http://schemas.openxmlformats.org/package/2006/relationships"><Relationship Id="rId1" Type="http://schemas.microsoft.com/office/2006/relationships/activeXControlBinary" Target="activeX137.bin"/></Relationships>
</file>

<file path=xl/activeX/_rels/activeX138.xml.rels><?xml version="1.0" encoding="UTF-8" standalone="yes"?>
<Relationships xmlns="http://schemas.openxmlformats.org/package/2006/relationships"><Relationship Id="rId1" Type="http://schemas.microsoft.com/office/2006/relationships/activeXControlBinary" Target="activeX138.bin"/></Relationships>
</file>

<file path=xl/activeX/_rels/activeX139.xml.rels><?xml version="1.0" encoding="UTF-8" standalone="yes"?>
<Relationships xmlns="http://schemas.openxmlformats.org/package/2006/relationships"><Relationship Id="rId1" Type="http://schemas.microsoft.com/office/2006/relationships/activeXControlBinary" Target="activeX139.bin"/></Relationships>
</file>

<file path=xl/activeX/_rels/activeX140.xml.rels><?xml version="1.0" encoding="UTF-8" standalone="yes"?>
<Relationships xmlns="http://schemas.openxmlformats.org/package/2006/relationships"><Relationship Id="rId1" Type="http://schemas.microsoft.com/office/2006/relationships/activeXControlBinary" Target="activeX140.bin"/></Relationships>
</file>

<file path=xl/activeX/_rels/activeX141.xml.rels><?xml version="1.0" encoding="UTF-8" standalone="yes"?>
<Relationships xmlns="http://schemas.openxmlformats.org/package/2006/relationships"><Relationship Id="rId1" Type="http://schemas.microsoft.com/office/2006/relationships/activeXControlBinary" Target="activeX141.bin"/></Relationships>
</file>

<file path=xl/activeX/_rels/activeX142.xml.rels><?xml version="1.0" encoding="UTF-8" standalone="yes"?>
<Relationships xmlns="http://schemas.openxmlformats.org/package/2006/relationships"><Relationship Id="rId1" Type="http://schemas.microsoft.com/office/2006/relationships/activeXControlBinary" Target="activeX142.bin"/></Relationships>
</file>

<file path=xl/activeX/_rels/activeX143.xml.rels><?xml version="1.0" encoding="UTF-8" standalone="yes"?>
<Relationships xmlns="http://schemas.openxmlformats.org/package/2006/relationships"><Relationship Id="rId1" Type="http://schemas.microsoft.com/office/2006/relationships/activeXControlBinary" Target="activeX143.bin"/></Relationships>
</file>

<file path=xl/activeX/_rels/activeX144.xml.rels><?xml version="1.0" encoding="UTF-8" standalone="yes"?>
<Relationships xmlns="http://schemas.openxmlformats.org/package/2006/relationships"><Relationship Id="rId1" Type="http://schemas.microsoft.com/office/2006/relationships/activeXControlBinary" Target="activeX144.bin"/></Relationships>
</file>

<file path=xl/activeX/_rels/activeX145.xml.rels><?xml version="1.0" encoding="UTF-8" standalone="yes"?>
<Relationships xmlns="http://schemas.openxmlformats.org/package/2006/relationships"><Relationship Id="rId1" Type="http://schemas.microsoft.com/office/2006/relationships/activeXControlBinary" Target="activeX145.bin"/></Relationships>
</file>

<file path=xl/activeX/_rels/activeX146.xml.rels><?xml version="1.0" encoding="UTF-8" standalone="yes"?>
<Relationships xmlns="http://schemas.openxmlformats.org/package/2006/relationships"><Relationship Id="rId1" Type="http://schemas.microsoft.com/office/2006/relationships/activeXControlBinary" Target="activeX146.bin"/></Relationships>
</file>

<file path=xl/activeX/_rels/activeX147.xml.rels><?xml version="1.0" encoding="UTF-8" standalone="yes"?>
<Relationships xmlns="http://schemas.openxmlformats.org/package/2006/relationships"><Relationship Id="rId1" Type="http://schemas.microsoft.com/office/2006/relationships/activeXControlBinary" Target="activeX147.bin"/></Relationships>
</file>

<file path=xl/activeX/_rels/activeX148.xml.rels><?xml version="1.0" encoding="UTF-8" standalone="yes"?>
<Relationships xmlns="http://schemas.openxmlformats.org/package/2006/relationships"><Relationship Id="rId1" Type="http://schemas.microsoft.com/office/2006/relationships/activeXControlBinary" Target="activeX148.bin"/></Relationships>
</file>

<file path=xl/activeX/_rels/activeX149.xml.rels><?xml version="1.0" encoding="UTF-8" standalone="yes"?>
<Relationships xmlns="http://schemas.openxmlformats.org/package/2006/relationships"><Relationship Id="rId1" Type="http://schemas.microsoft.com/office/2006/relationships/activeXControlBinary" Target="activeX149.bin"/></Relationships>
</file>

<file path=xl/activeX/_rels/activeX150.xml.rels><?xml version="1.0" encoding="UTF-8" standalone="yes"?>
<Relationships xmlns="http://schemas.openxmlformats.org/package/2006/relationships"><Relationship Id="rId1" Type="http://schemas.microsoft.com/office/2006/relationships/activeXControlBinary" Target="activeX150.bin"/></Relationships>
</file>

<file path=xl/activeX/_rels/activeX151.xml.rels><?xml version="1.0" encoding="UTF-8" standalone="yes"?>
<Relationships xmlns="http://schemas.openxmlformats.org/package/2006/relationships"><Relationship Id="rId1" Type="http://schemas.microsoft.com/office/2006/relationships/activeXControlBinary" Target="activeX151.bin"/></Relationships>
</file>

<file path=xl/activeX/_rels/activeX152.xml.rels><?xml version="1.0" encoding="UTF-8" standalone="yes"?>
<Relationships xmlns="http://schemas.openxmlformats.org/package/2006/relationships"><Relationship Id="rId1" Type="http://schemas.microsoft.com/office/2006/relationships/activeXControlBinary" Target="activeX152.bin"/></Relationships>
</file>

<file path=xl/activeX/_rels/activeX153.xml.rels><?xml version="1.0" encoding="UTF-8" standalone="yes"?>
<Relationships xmlns="http://schemas.openxmlformats.org/package/2006/relationships"><Relationship Id="rId1" Type="http://schemas.microsoft.com/office/2006/relationships/activeXControlBinary" Target="activeX153.bin"/></Relationships>
</file>

<file path=xl/activeX/_rels/activeX154.xml.rels><?xml version="1.0" encoding="UTF-8" standalone="yes"?>
<Relationships xmlns="http://schemas.openxmlformats.org/package/2006/relationships"><Relationship Id="rId1" Type="http://schemas.microsoft.com/office/2006/relationships/activeXControlBinary" Target="activeX154.bin"/></Relationships>
</file>

<file path=xl/activeX/_rels/activeX155.xml.rels><?xml version="1.0" encoding="UTF-8" standalone="yes"?>
<Relationships xmlns="http://schemas.openxmlformats.org/package/2006/relationships"><Relationship Id="rId1" Type="http://schemas.microsoft.com/office/2006/relationships/activeXControlBinary" Target="activeX155.bin"/></Relationships>
</file>

<file path=xl/activeX/_rels/activeX156.xml.rels><?xml version="1.0" encoding="UTF-8" standalone="yes"?>
<Relationships xmlns="http://schemas.openxmlformats.org/package/2006/relationships"><Relationship Id="rId1" Type="http://schemas.microsoft.com/office/2006/relationships/activeXControlBinary" Target="activeX156.bin"/></Relationships>
</file>

<file path=xl/activeX/_rels/activeX157.xml.rels><?xml version="1.0" encoding="UTF-8" standalone="yes"?>
<Relationships xmlns="http://schemas.openxmlformats.org/package/2006/relationships"><Relationship Id="rId1" Type="http://schemas.microsoft.com/office/2006/relationships/activeXControlBinary" Target="activeX157.bin"/></Relationships>
</file>

<file path=xl/activeX/_rels/activeX158.xml.rels><?xml version="1.0" encoding="UTF-8" standalone="yes"?>
<Relationships xmlns="http://schemas.openxmlformats.org/package/2006/relationships"><Relationship Id="rId1" Type="http://schemas.microsoft.com/office/2006/relationships/activeXControlBinary" Target="activeX158.bin"/></Relationships>
</file>

<file path=xl/activeX/_rels/activeX159.xml.rels><?xml version="1.0" encoding="UTF-8" standalone="yes"?>
<Relationships xmlns="http://schemas.openxmlformats.org/package/2006/relationships"><Relationship Id="rId1" Type="http://schemas.microsoft.com/office/2006/relationships/activeXControlBinary" Target="activeX159.bin"/></Relationships>
</file>

<file path=xl/activeX/_rels/activeX160.xml.rels><?xml version="1.0" encoding="UTF-8" standalone="yes"?>
<Relationships xmlns="http://schemas.openxmlformats.org/package/2006/relationships"><Relationship Id="rId1" Type="http://schemas.microsoft.com/office/2006/relationships/activeXControlBinary" Target="activeX160.bin"/></Relationships>
</file>

<file path=xl/activeX/_rels/activeX161.xml.rels><?xml version="1.0" encoding="UTF-8" standalone="yes"?>
<Relationships xmlns="http://schemas.openxmlformats.org/package/2006/relationships"><Relationship Id="rId1" Type="http://schemas.microsoft.com/office/2006/relationships/activeXControlBinary" Target="activeX161.bin"/></Relationships>
</file>

<file path=xl/activeX/_rels/activeX162.xml.rels><?xml version="1.0" encoding="UTF-8" standalone="yes"?>
<Relationships xmlns="http://schemas.openxmlformats.org/package/2006/relationships"><Relationship Id="rId1" Type="http://schemas.microsoft.com/office/2006/relationships/activeXControlBinary" Target="activeX162.bin"/></Relationships>
</file>

<file path=xl/activeX/_rels/activeX163.xml.rels><?xml version="1.0" encoding="UTF-8" standalone="yes"?>
<Relationships xmlns="http://schemas.openxmlformats.org/package/2006/relationships"><Relationship Id="rId1" Type="http://schemas.microsoft.com/office/2006/relationships/activeXControlBinary" Target="activeX163.bin"/></Relationships>
</file>

<file path=xl/activeX/_rels/activeX164.xml.rels><?xml version="1.0" encoding="UTF-8" standalone="yes"?>
<Relationships xmlns="http://schemas.openxmlformats.org/package/2006/relationships"><Relationship Id="rId1" Type="http://schemas.microsoft.com/office/2006/relationships/activeXControlBinary" Target="activeX164.bin"/></Relationships>
</file>

<file path=xl/activeX/_rels/activeX165.xml.rels><?xml version="1.0" encoding="UTF-8" standalone="yes"?>
<Relationships xmlns="http://schemas.openxmlformats.org/package/2006/relationships"><Relationship Id="rId1" Type="http://schemas.microsoft.com/office/2006/relationships/activeXControlBinary" Target="activeX165.bin"/></Relationships>
</file>

<file path=xl/activeX/_rels/activeX166.xml.rels><?xml version="1.0" encoding="UTF-8" standalone="yes"?>
<Relationships xmlns="http://schemas.openxmlformats.org/package/2006/relationships"><Relationship Id="rId1" Type="http://schemas.microsoft.com/office/2006/relationships/activeXControlBinary" Target="activeX166.bin"/></Relationships>
</file>

<file path=xl/activeX/_rels/activeX167.xml.rels><?xml version="1.0" encoding="UTF-8" standalone="yes"?>
<Relationships xmlns="http://schemas.openxmlformats.org/package/2006/relationships"><Relationship Id="rId1" Type="http://schemas.microsoft.com/office/2006/relationships/activeXControlBinary" Target="activeX167.bin"/></Relationships>
</file>

<file path=xl/activeX/_rels/activeX168.xml.rels><?xml version="1.0" encoding="UTF-8" standalone="yes"?>
<Relationships xmlns="http://schemas.openxmlformats.org/package/2006/relationships"><Relationship Id="rId1" Type="http://schemas.microsoft.com/office/2006/relationships/activeXControlBinary" Target="activeX168.bin"/></Relationships>
</file>

<file path=xl/activeX/_rels/activeX169.xml.rels><?xml version="1.0" encoding="UTF-8" standalone="yes"?>
<Relationships xmlns="http://schemas.openxmlformats.org/package/2006/relationships"><Relationship Id="rId1" Type="http://schemas.microsoft.com/office/2006/relationships/activeXControlBinary" Target="activeX169.bin"/></Relationships>
</file>

<file path=xl/activeX/_rels/activeX170.xml.rels><?xml version="1.0" encoding="UTF-8" standalone="yes"?>
<Relationships xmlns="http://schemas.openxmlformats.org/package/2006/relationships"><Relationship Id="rId1" Type="http://schemas.microsoft.com/office/2006/relationships/activeXControlBinary" Target="activeX170.bin"/></Relationships>
</file>

<file path=xl/activeX/_rels/activeX171.xml.rels><?xml version="1.0" encoding="UTF-8" standalone="yes"?>
<Relationships xmlns="http://schemas.openxmlformats.org/package/2006/relationships"><Relationship Id="rId1" Type="http://schemas.microsoft.com/office/2006/relationships/activeXControlBinary" Target="activeX171.bin"/></Relationships>
</file>

<file path=xl/activeX/_rels/activeX172.xml.rels><?xml version="1.0" encoding="UTF-8" standalone="yes"?>
<Relationships xmlns="http://schemas.openxmlformats.org/package/2006/relationships"><Relationship Id="rId1" Type="http://schemas.microsoft.com/office/2006/relationships/activeXControlBinary" Target="activeX172.bin"/></Relationships>
</file>

<file path=xl/activeX/_rels/activeX173.xml.rels><?xml version="1.0" encoding="UTF-8" standalone="yes"?>
<Relationships xmlns="http://schemas.openxmlformats.org/package/2006/relationships"><Relationship Id="rId1" Type="http://schemas.microsoft.com/office/2006/relationships/activeXControlBinary" Target="activeX173.bin"/></Relationships>
</file>

<file path=xl/activeX/_rels/activeX174.xml.rels><?xml version="1.0" encoding="UTF-8" standalone="yes"?>
<Relationships xmlns="http://schemas.openxmlformats.org/package/2006/relationships"><Relationship Id="rId1" Type="http://schemas.microsoft.com/office/2006/relationships/activeXControlBinary" Target="activeX174.bin"/></Relationships>
</file>

<file path=xl/activeX/_rels/activeX175.xml.rels><?xml version="1.0" encoding="UTF-8" standalone="yes"?>
<Relationships xmlns="http://schemas.openxmlformats.org/package/2006/relationships"><Relationship Id="rId1" Type="http://schemas.microsoft.com/office/2006/relationships/activeXControlBinary" Target="activeX175.bin"/></Relationships>
</file>

<file path=xl/activeX/_rels/activeX176.xml.rels><?xml version="1.0" encoding="UTF-8" standalone="yes"?>
<Relationships xmlns="http://schemas.openxmlformats.org/package/2006/relationships"><Relationship Id="rId1" Type="http://schemas.microsoft.com/office/2006/relationships/activeXControlBinary" Target="activeX176.bin"/></Relationships>
</file>

<file path=xl/activeX/_rels/activeX177.xml.rels><?xml version="1.0" encoding="UTF-8" standalone="yes"?>
<Relationships xmlns="http://schemas.openxmlformats.org/package/2006/relationships"><Relationship Id="rId1" Type="http://schemas.microsoft.com/office/2006/relationships/activeXControlBinary" Target="activeX177.bin"/></Relationships>
</file>

<file path=xl/activeX/_rels/activeX178.xml.rels><?xml version="1.0" encoding="UTF-8" standalone="yes"?>
<Relationships xmlns="http://schemas.openxmlformats.org/package/2006/relationships"><Relationship Id="rId1" Type="http://schemas.microsoft.com/office/2006/relationships/activeXControlBinary" Target="activeX178.bin"/></Relationships>
</file>

<file path=xl/activeX/_rels/activeX179.xml.rels><?xml version="1.0" encoding="UTF-8" standalone="yes"?>
<Relationships xmlns="http://schemas.openxmlformats.org/package/2006/relationships"><Relationship Id="rId1" Type="http://schemas.microsoft.com/office/2006/relationships/activeXControlBinary" Target="activeX179.bin"/></Relationships>
</file>

<file path=xl/activeX/_rels/activeX180.xml.rels><?xml version="1.0" encoding="UTF-8" standalone="yes"?>
<Relationships xmlns="http://schemas.openxmlformats.org/package/2006/relationships"><Relationship Id="rId1" Type="http://schemas.microsoft.com/office/2006/relationships/activeXControlBinary" Target="activeX180.bin"/></Relationships>
</file>

<file path=xl/activeX/_rels/activeX181.xml.rels><?xml version="1.0" encoding="UTF-8" standalone="yes"?>
<Relationships xmlns="http://schemas.openxmlformats.org/package/2006/relationships"><Relationship Id="rId1" Type="http://schemas.microsoft.com/office/2006/relationships/activeXControlBinary" Target="activeX181.bin"/></Relationships>
</file>

<file path=xl/activeX/_rels/activeX182.xml.rels><?xml version="1.0" encoding="UTF-8" standalone="yes"?>
<Relationships xmlns="http://schemas.openxmlformats.org/package/2006/relationships"><Relationship Id="rId1" Type="http://schemas.microsoft.com/office/2006/relationships/activeXControlBinary" Target="activeX182.bin"/></Relationships>
</file>

<file path=xl/activeX/_rels/activeX183.xml.rels><?xml version="1.0" encoding="UTF-8" standalone="yes"?>
<Relationships xmlns="http://schemas.openxmlformats.org/package/2006/relationships"><Relationship Id="rId1" Type="http://schemas.microsoft.com/office/2006/relationships/activeXControlBinary" Target="activeX183.bin"/></Relationships>
</file>

<file path=xl/activeX/_rels/activeX184.xml.rels><?xml version="1.0" encoding="UTF-8" standalone="yes"?>
<Relationships xmlns="http://schemas.openxmlformats.org/package/2006/relationships"><Relationship Id="rId1" Type="http://schemas.microsoft.com/office/2006/relationships/activeXControlBinary" Target="activeX184.bin"/></Relationships>
</file>

<file path=xl/activeX/_rels/activeX185.xml.rels><?xml version="1.0" encoding="UTF-8" standalone="yes"?>
<Relationships xmlns="http://schemas.openxmlformats.org/package/2006/relationships"><Relationship Id="rId1" Type="http://schemas.microsoft.com/office/2006/relationships/activeXControlBinary" Target="activeX185.bin"/></Relationships>
</file>

<file path=xl/activeX/_rels/activeX186.xml.rels><?xml version="1.0" encoding="UTF-8" standalone="yes"?>
<Relationships xmlns="http://schemas.openxmlformats.org/package/2006/relationships"><Relationship Id="rId1" Type="http://schemas.microsoft.com/office/2006/relationships/activeXControlBinary" Target="activeX186.bin"/></Relationships>
</file>

<file path=xl/activeX/_rels/activeX187.xml.rels><?xml version="1.0" encoding="UTF-8" standalone="yes"?>
<Relationships xmlns="http://schemas.openxmlformats.org/package/2006/relationships"><Relationship Id="rId1" Type="http://schemas.microsoft.com/office/2006/relationships/activeXControlBinary" Target="activeX187.bin"/></Relationships>
</file>

<file path=xl/activeX/_rels/activeX188.xml.rels><?xml version="1.0" encoding="UTF-8" standalone="yes"?>
<Relationships xmlns="http://schemas.openxmlformats.org/package/2006/relationships"><Relationship Id="rId1" Type="http://schemas.microsoft.com/office/2006/relationships/activeXControlBinary" Target="activeX188.bin"/></Relationships>
</file>

<file path=xl/activeX/_rels/activeX189.xml.rels><?xml version="1.0" encoding="UTF-8" standalone="yes"?>
<Relationships xmlns="http://schemas.openxmlformats.org/package/2006/relationships"><Relationship Id="rId1" Type="http://schemas.microsoft.com/office/2006/relationships/activeXControlBinary" Target="activeX189.bin"/></Relationships>
</file>

<file path=xl/activeX/_rels/activeX190.xml.rels><?xml version="1.0" encoding="UTF-8" standalone="yes"?>
<Relationships xmlns="http://schemas.openxmlformats.org/package/2006/relationships"><Relationship Id="rId1" Type="http://schemas.microsoft.com/office/2006/relationships/activeXControlBinary" Target="activeX190.bin"/></Relationships>
</file>

<file path=xl/activeX/_rels/activeX191.xml.rels><?xml version="1.0" encoding="UTF-8" standalone="yes"?>
<Relationships xmlns="http://schemas.openxmlformats.org/package/2006/relationships"><Relationship Id="rId1" Type="http://schemas.microsoft.com/office/2006/relationships/activeXControlBinary" Target="activeX191.bin"/></Relationships>
</file>

<file path=xl/activeX/_rels/activeX192.xml.rels><?xml version="1.0" encoding="UTF-8" standalone="yes"?>
<Relationships xmlns="http://schemas.openxmlformats.org/package/2006/relationships"><Relationship Id="rId1" Type="http://schemas.microsoft.com/office/2006/relationships/activeXControlBinary" Target="activeX192.bin"/></Relationships>
</file>

<file path=xl/activeX/_rels/activeX193.xml.rels><?xml version="1.0" encoding="UTF-8" standalone="yes"?>
<Relationships xmlns="http://schemas.openxmlformats.org/package/2006/relationships"><Relationship Id="rId1" Type="http://schemas.microsoft.com/office/2006/relationships/activeXControlBinary" Target="activeX193.bin"/></Relationships>
</file>

<file path=xl/activeX/_rels/activeX194.xml.rels><?xml version="1.0" encoding="UTF-8" standalone="yes"?>
<Relationships xmlns="http://schemas.openxmlformats.org/package/2006/relationships"><Relationship Id="rId1" Type="http://schemas.microsoft.com/office/2006/relationships/activeXControlBinary" Target="activeX194.bin"/></Relationships>
</file>

<file path=xl/activeX/_rels/activeX195.xml.rels><?xml version="1.0" encoding="UTF-8" standalone="yes"?>
<Relationships xmlns="http://schemas.openxmlformats.org/package/2006/relationships"><Relationship Id="rId1" Type="http://schemas.microsoft.com/office/2006/relationships/activeXControlBinary" Target="activeX195.bin"/></Relationships>
</file>

<file path=xl/activeX/_rels/activeX196.xml.rels><?xml version="1.0" encoding="UTF-8" standalone="yes"?>
<Relationships xmlns="http://schemas.openxmlformats.org/package/2006/relationships"><Relationship Id="rId1" Type="http://schemas.microsoft.com/office/2006/relationships/activeXControlBinary" Target="activeX196.bin"/></Relationships>
</file>

<file path=xl/activeX/_rels/activeX197.xml.rels><?xml version="1.0" encoding="UTF-8" standalone="yes"?>
<Relationships xmlns="http://schemas.openxmlformats.org/package/2006/relationships"><Relationship Id="rId1" Type="http://schemas.microsoft.com/office/2006/relationships/activeXControlBinary" Target="activeX197.bin"/></Relationships>
</file>

<file path=xl/activeX/_rels/activeX198.xml.rels><?xml version="1.0" encoding="UTF-8" standalone="yes"?>
<Relationships xmlns="http://schemas.openxmlformats.org/package/2006/relationships"><Relationship Id="rId1" Type="http://schemas.microsoft.com/office/2006/relationships/activeXControlBinary" Target="activeX198.bin"/></Relationships>
</file>

<file path=xl/activeX/_rels/activeX199.xml.rels><?xml version="1.0" encoding="UTF-8" standalone="yes"?>
<Relationships xmlns="http://schemas.openxmlformats.org/package/2006/relationships"><Relationship Id="rId1" Type="http://schemas.microsoft.com/office/2006/relationships/activeXControlBinary" Target="activeX199.bin"/></Relationships>
</file>

<file path=xl/activeX/_rels/activeX200.xml.rels><?xml version="1.0" encoding="UTF-8" standalone="yes"?>
<Relationships xmlns="http://schemas.openxmlformats.org/package/2006/relationships"><Relationship Id="rId1" Type="http://schemas.microsoft.com/office/2006/relationships/activeXControlBinary" Target="activeX200.bin"/></Relationships>
</file>

<file path=xl/activeX/_rels/activeX201.xml.rels><?xml version="1.0" encoding="UTF-8" standalone="yes"?>
<Relationships xmlns="http://schemas.openxmlformats.org/package/2006/relationships"><Relationship Id="rId1" Type="http://schemas.microsoft.com/office/2006/relationships/activeXControlBinary" Target="activeX201.bin"/></Relationships>
</file>

<file path=xl/activeX/_rels/activeX202.xml.rels><?xml version="1.0" encoding="UTF-8" standalone="yes"?>
<Relationships xmlns="http://schemas.openxmlformats.org/package/2006/relationships"><Relationship Id="rId1" Type="http://schemas.microsoft.com/office/2006/relationships/activeXControlBinary" Target="activeX202.bin"/></Relationships>
</file>

<file path=xl/activeX/_rels/activeX203.xml.rels><?xml version="1.0" encoding="UTF-8" standalone="yes"?>
<Relationships xmlns="http://schemas.openxmlformats.org/package/2006/relationships"><Relationship Id="rId1" Type="http://schemas.microsoft.com/office/2006/relationships/activeXControlBinary" Target="activeX203.bin"/></Relationships>
</file>

<file path=xl/activeX/_rels/activeX204.xml.rels><?xml version="1.0" encoding="UTF-8" standalone="yes"?>
<Relationships xmlns="http://schemas.openxmlformats.org/package/2006/relationships"><Relationship Id="rId1" Type="http://schemas.microsoft.com/office/2006/relationships/activeXControlBinary" Target="activeX204.bin"/></Relationships>
</file>

<file path=xl/activeX/_rels/activeX205.xml.rels><?xml version="1.0" encoding="UTF-8" standalone="yes"?>
<Relationships xmlns="http://schemas.openxmlformats.org/package/2006/relationships"><Relationship Id="rId1" Type="http://schemas.microsoft.com/office/2006/relationships/activeXControlBinary" Target="activeX205.bin"/></Relationships>
</file>

<file path=xl/activeX/_rels/activeX206.xml.rels><?xml version="1.0" encoding="UTF-8" standalone="yes"?>
<Relationships xmlns="http://schemas.openxmlformats.org/package/2006/relationships"><Relationship Id="rId1" Type="http://schemas.microsoft.com/office/2006/relationships/activeXControlBinary" Target="activeX206.bin"/></Relationships>
</file>

<file path=xl/activeX/_rels/activeX207.xml.rels><?xml version="1.0" encoding="UTF-8" standalone="yes"?>
<Relationships xmlns="http://schemas.openxmlformats.org/package/2006/relationships"><Relationship Id="rId1" Type="http://schemas.microsoft.com/office/2006/relationships/activeXControlBinary" Target="activeX207.bin"/></Relationships>
</file>

<file path=xl/activeX/_rels/activeX208.xml.rels><?xml version="1.0" encoding="UTF-8" standalone="yes"?>
<Relationships xmlns="http://schemas.openxmlformats.org/package/2006/relationships"><Relationship Id="rId1" Type="http://schemas.microsoft.com/office/2006/relationships/activeXControlBinary" Target="activeX208.bin"/></Relationships>
</file>

<file path=xl/activeX/_rels/activeX209.xml.rels><?xml version="1.0" encoding="UTF-8" standalone="yes"?>
<Relationships xmlns="http://schemas.openxmlformats.org/package/2006/relationships"><Relationship Id="rId1" Type="http://schemas.microsoft.com/office/2006/relationships/activeXControlBinary" Target="activeX209.bin"/></Relationships>
</file>

<file path=xl/activeX/_rels/activeX210.xml.rels><?xml version="1.0" encoding="UTF-8" standalone="yes"?>
<Relationships xmlns="http://schemas.openxmlformats.org/package/2006/relationships"><Relationship Id="rId1" Type="http://schemas.microsoft.com/office/2006/relationships/activeXControlBinary" Target="activeX210.bin"/></Relationships>
</file>

<file path=xl/activeX/_rels/activeX211.xml.rels><?xml version="1.0" encoding="UTF-8" standalone="yes"?>
<Relationships xmlns="http://schemas.openxmlformats.org/package/2006/relationships"><Relationship Id="rId1" Type="http://schemas.microsoft.com/office/2006/relationships/activeXControlBinary" Target="activeX211.bin"/></Relationships>
</file>

<file path=xl/activeX/_rels/activeX212.xml.rels><?xml version="1.0" encoding="UTF-8" standalone="yes"?>
<Relationships xmlns="http://schemas.openxmlformats.org/package/2006/relationships"><Relationship Id="rId1" Type="http://schemas.microsoft.com/office/2006/relationships/activeXControlBinary" Target="activeX212.bin"/></Relationships>
</file>

<file path=xl/activeX/_rels/activeX213.xml.rels><?xml version="1.0" encoding="UTF-8" standalone="yes"?>
<Relationships xmlns="http://schemas.openxmlformats.org/package/2006/relationships"><Relationship Id="rId1" Type="http://schemas.microsoft.com/office/2006/relationships/activeXControlBinary" Target="activeX213.bin"/></Relationships>
</file>

<file path=xl/activeX/_rels/activeX214.xml.rels><?xml version="1.0" encoding="UTF-8" standalone="yes"?>
<Relationships xmlns="http://schemas.openxmlformats.org/package/2006/relationships"><Relationship Id="rId1" Type="http://schemas.microsoft.com/office/2006/relationships/activeXControlBinary" Target="activeX214.bin"/></Relationships>
</file>

<file path=xl/activeX/_rels/activeX215.xml.rels><?xml version="1.0" encoding="UTF-8" standalone="yes"?>
<Relationships xmlns="http://schemas.openxmlformats.org/package/2006/relationships"><Relationship Id="rId1" Type="http://schemas.microsoft.com/office/2006/relationships/activeXControlBinary" Target="activeX215.bin"/></Relationships>
</file>

<file path=xl/activeX/_rels/activeX216.xml.rels><?xml version="1.0" encoding="UTF-8" standalone="yes"?>
<Relationships xmlns="http://schemas.openxmlformats.org/package/2006/relationships"><Relationship Id="rId1" Type="http://schemas.microsoft.com/office/2006/relationships/activeXControlBinary" Target="activeX216.bin"/></Relationships>
</file>

<file path=xl/activeX/_rels/activeX217.xml.rels><?xml version="1.0" encoding="UTF-8" standalone="yes"?>
<Relationships xmlns="http://schemas.openxmlformats.org/package/2006/relationships"><Relationship Id="rId1" Type="http://schemas.microsoft.com/office/2006/relationships/activeXControlBinary" Target="activeX217.bin"/></Relationships>
</file>

<file path=xl/activeX/_rels/activeX218.xml.rels><?xml version="1.0" encoding="UTF-8" standalone="yes"?>
<Relationships xmlns="http://schemas.openxmlformats.org/package/2006/relationships"><Relationship Id="rId1" Type="http://schemas.microsoft.com/office/2006/relationships/activeXControlBinary" Target="activeX218.bin"/></Relationships>
</file>

<file path=xl/activeX/_rels/activeX219.xml.rels><?xml version="1.0" encoding="UTF-8" standalone="yes"?>
<Relationships xmlns="http://schemas.openxmlformats.org/package/2006/relationships"><Relationship Id="rId1" Type="http://schemas.microsoft.com/office/2006/relationships/activeXControlBinary" Target="activeX219.bin"/></Relationships>
</file>

<file path=xl/activeX/_rels/activeX220.xml.rels><?xml version="1.0" encoding="UTF-8" standalone="yes"?>
<Relationships xmlns="http://schemas.openxmlformats.org/package/2006/relationships"><Relationship Id="rId1" Type="http://schemas.microsoft.com/office/2006/relationships/activeXControlBinary" Target="activeX220.bin"/></Relationships>
</file>

<file path=xl/activeX/_rels/activeX221.xml.rels><?xml version="1.0" encoding="UTF-8" standalone="yes"?>
<Relationships xmlns="http://schemas.openxmlformats.org/package/2006/relationships"><Relationship Id="rId1" Type="http://schemas.microsoft.com/office/2006/relationships/activeXControlBinary" Target="activeX221.bin"/></Relationships>
</file>

<file path=xl/activeX/_rels/activeX222.xml.rels><?xml version="1.0" encoding="UTF-8" standalone="yes"?>
<Relationships xmlns="http://schemas.openxmlformats.org/package/2006/relationships"><Relationship Id="rId1" Type="http://schemas.microsoft.com/office/2006/relationships/activeXControlBinary" Target="activeX222.bin"/></Relationships>
</file>

<file path=xl/activeX/_rels/activeX223.xml.rels><?xml version="1.0" encoding="UTF-8" standalone="yes"?>
<Relationships xmlns="http://schemas.openxmlformats.org/package/2006/relationships"><Relationship Id="rId1" Type="http://schemas.microsoft.com/office/2006/relationships/activeXControlBinary" Target="activeX223.bin"/></Relationships>
</file>

<file path=xl/activeX/_rels/activeX224.xml.rels><?xml version="1.0" encoding="UTF-8" standalone="yes"?>
<Relationships xmlns="http://schemas.openxmlformats.org/package/2006/relationships"><Relationship Id="rId1" Type="http://schemas.microsoft.com/office/2006/relationships/activeXControlBinary" Target="activeX224.bin"/></Relationships>
</file>

<file path=xl/activeX/_rels/activeX225.xml.rels><?xml version="1.0" encoding="UTF-8" standalone="yes"?>
<Relationships xmlns="http://schemas.openxmlformats.org/package/2006/relationships"><Relationship Id="rId1" Type="http://schemas.microsoft.com/office/2006/relationships/activeXControlBinary" Target="activeX225.bin"/></Relationships>
</file>

<file path=xl/activeX/_rels/activeX226.xml.rels><?xml version="1.0" encoding="UTF-8" standalone="yes"?>
<Relationships xmlns="http://schemas.openxmlformats.org/package/2006/relationships"><Relationship Id="rId1" Type="http://schemas.microsoft.com/office/2006/relationships/activeXControlBinary" Target="activeX226.bin"/></Relationships>
</file>

<file path=xl/activeX/_rels/activeX227.xml.rels><?xml version="1.0" encoding="UTF-8" standalone="yes"?>
<Relationships xmlns="http://schemas.openxmlformats.org/package/2006/relationships"><Relationship Id="rId1" Type="http://schemas.microsoft.com/office/2006/relationships/activeXControlBinary" Target="activeX227.bin"/></Relationships>
</file>

<file path=xl/activeX/_rels/activeX228.xml.rels><?xml version="1.0" encoding="UTF-8" standalone="yes"?>
<Relationships xmlns="http://schemas.openxmlformats.org/package/2006/relationships"><Relationship Id="rId1" Type="http://schemas.microsoft.com/office/2006/relationships/activeXControlBinary" Target="activeX228.bin"/></Relationships>
</file>

<file path=xl/activeX/_rels/activeX229.xml.rels><?xml version="1.0" encoding="UTF-8" standalone="yes"?>
<Relationships xmlns="http://schemas.openxmlformats.org/package/2006/relationships"><Relationship Id="rId1" Type="http://schemas.microsoft.com/office/2006/relationships/activeXControlBinary" Target="activeX229.bin"/></Relationships>
</file>

<file path=xl/activeX/_rels/activeX230.xml.rels><?xml version="1.0" encoding="UTF-8" standalone="yes"?>
<Relationships xmlns="http://schemas.openxmlformats.org/package/2006/relationships"><Relationship Id="rId1" Type="http://schemas.microsoft.com/office/2006/relationships/activeXControlBinary" Target="activeX230.bin"/></Relationships>
</file>

<file path=xl/activeX/_rels/activeX231.xml.rels><?xml version="1.0" encoding="UTF-8" standalone="yes"?>
<Relationships xmlns="http://schemas.openxmlformats.org/package/2006/relationships"><Relationship Id="rId1" Type="http://schemas.microsoft.com/office/2006/relationships/activeXControlBinary" Target="activeX231.bin"/></Relationships>
</file>

<file path=xl/activeX/_rels/activeX232.xml.rels><?xml version="1.0" encoding="UTF-8" standalone="yes"?>
<Relationships xmlns="http://schemas.openxmlformats.org/package/2006/relationships"><Relationship Id="rId1" Type="http://schemas.microsoft.com/office/2006/relationships/activeXControlBinary" Target="activeX232.bin"/></Relationships>
</file>

<file path=xl/activeX/_rels/activeX233.xml.rels><?xml version="1.0" encoding="UTF-8" standalone="yes"?>
<Relationships xmlns="http://schemas.openxmlformats.org/package/2006/relationships"><Relationship Id="rId1" Type="http://schemas.microsoft.com/office/2006/relationships/activeXControlBinary" Target="activeX233.bin"/></Relationships>
</file>

<file path=xl/activeX/_rels/activeX234.xml.rels><?xml version="1.0" encoding="UTF-8" standalone="yes"?>
<Relationships xmlns="http://schemas.openxmlformats.org/package/2006/relationships"><Relationship Id="rId1" Type="http://schemas.microsoft.com/office/2006/relationships/activeXControlBinary" Target="activeX234.bin"/></Relationships>
</file>

<file path=xl/activeX/_rels/activeX235.xml.rels><?xml version="1.0" encoding="UTF-8" standalone="yes"?>
<Relationships xmlns="http://schemas.openxmlformats.org/package/2006/relationships"><Relationship Id="rId1" Type="http://schemas.microsoft.com/office/2006/relationships/activeXControlBinary" Target="activeX235.bin"/></Relationships>
</file>

<file path=xl/activeX/_rels/activeX236.xml.rels><?xml version="1.0" encoding="UTF-8" standalone="yes"?>
<Relationships xmlns="http://schemas.openxmlformats.org/package/2006/relationships"><Relationship Id="rId1" Type="http://schemas.microsoft.com/office/2006/relationships/activeXControlBinary" Target="activeX236.bin"/></Relationships>
</file>

<file path=xl/activeX/_rels/activeX237.xml.rels><?xml version="1.0" encoding="UTF-8" standalone="yes"?>
<Relationships xmlns="http://schemas.openxmlformats.org/package/2006/relationships"><Relationship Id="rId1" Type="http://schemas.microsoft.com/office/2006/relationships/activeXControlBinary" Target="activeX237.bin"/></Relationships>
</file>

<file path=xl/activeX/_rels/activeX238.xml.rels><?xml version="1.0" encoding="UTF-8" standalone="yes"?>
<Relationships xmlns="http://schemas.openxmlformats.org/package/2006/relationships"><Relationship Id="rId1" Type="http://schemas.microsoft.com/office/2006/relationships/activeXControlBinary" Target="activeX238.bin"/></Relationships>
</file>

<file path=xl/activeX/_rels/activeX239.xml.rels><?xml version="1.0" encoding="UTF-8" standalone="yes"?>
<Relationships xmlns="http://schemas.openxmlformats.org/package/2006/relationships"><Relationship Id="rId1" Type="http://schemas.microsoft.com/office/2006/relationships/activeXControlBinary" Target="activeX239.bin"/></Relationships>
</file>

<file path=xl/activeX/_rels/activeX240.xml.rels><?xml version="1.0" encoding="UTF-8" standalone="yes"?>
<Relationships xmlns="http://schemas.openxmlformats.org/package/2006/relationships"><Relationship Id="rId1" Type="http://schemas.microsoft.com/office/2006/relationships/activeXControlBinary" Target="activeX240.bin"/></Relationships>
</file>

<file path=xl/activeX/_rels/activeX241.xml.rels><?xml version="1.0" encoding="UTF-8" standalone="yes"?>
<Relationships xmlns="http://schemas.openxmlformats.org/package/2006/relationships"><Relationship Id="rId1" Type="http://schemas.microsoft.com/office/2006/relationships/activeXControlBinary" Target="activeX241.bin"/></Relationships>
</file>

<file path=xl/activeX/_rels/activeX242.xml.rels><?xml version="1.0" encoding="UTF-8" standalone="yes"?>
<Relationships xmlns="http://schemas.openxmlformats.org/package/2006/relationships"><Relationship Id="rId1" Type="http://schemas.microsoft.com/office/2006/relationships/activeXControlBinary" Target="activeX242.bin"/></Relationships>
</file>

<file path=xl/activeX/_rels/activeX243.xml.rels><?xml version="1.0" encoding="UTF-8" standalone="yes"?>
<Relationships xmlns="http://schemas.openxmlformats.org/package/2006/relationships"><Relationship Id="rId1" Type="http://schemas.microsoft.com/office/2006/relationships/activeXControlBinary" Target="activeX243.bin"/></Relationships>
</file>

<file path=xl/activeX/_rels/activeX244.xml.rels><?xml version="1.0" encoding="UTF-8" standalone="yes"?>
<Relationships xmlns="http://schemas.openxmlformats.org/package/2006/relationships"><Relationship Id="rId1" Type="http://schemas.microsoft.com/office/2006/relationships/activeXControlBinary" Target="activeX244.bin"/></Relationships>
</file>

<file path=xl/activeX/_rels/activeX245.xml.rels><?xml version="1.0" encoding="UTF-8" standalone="yes"?>
<Relationships xmlns="http://schemas.openxmlformats.org/package/2006/relationships"><Relationship Id="rId1" Type="http://schemas.microsoft.com/office/2006/relationships/activeXControlBinary" Target="activeX245.bin"/></Relationships>
</file>

<file path=xl/activeX/_rels/activeX246.xml.rels><?xml version="1.0" encoding="UTF-8" standalone="yes"?>
<Relationships xmlns="http://schemas.openxmlformats.org/package/2006/relationships"><Relationship Id="rId1" Type="http://schemas.microsoft.com/office/2006/relationships/activeXControlBinary" Target="activeX246.bin"/></Relationships>
</file>

<file path=xl/activeX/_rels/activeX247.xml.rels><?xml version="1.0" encoding="UTF-8" standalone="yes"?>
<Relationships xmlns="http://schemas.openxmlformats.org/package/2006/relationships"><Relationship Id="rId1" Type="http://schemas.microsoft.com/office/2006/relationships/activeXControlBinary" Target="activeX247.bin"/></Relationships>
</file>

<file path=xl/activeX/_rels/activeX248.xml.rels><?xml version="1.0" encoding="UTF-8" standalone="yes"?>
<Relationships xmlns="http://schemas.openxmlformats.org/package/2006/relationships"><Relationship Id="rId1" Type="http://schemas.microsoft.com/office/2006/relationships/activeXControlBinary" Target="activeX248.bin"/></Relationships>
</file>

<file path=xl/activeX/_rels/activeX249.xml.rels><?xml version="1.0" encoding="UTF-8" standalone="yes"?>
<Relationships xmlns="http://schemas.openxmlformats.org/package/2006/relationships"><Relationship Id="rId1" Type="http://schemas.microsoft.com/office/2006/relationships/activeXControlBinary" Target="activeX249.bin"/></Relationships>
</file>

<file path=xl/activeX/_rels/activeX250.xml.rels><?xml version="1.0" encoding="UTF-8" standalone="yes"?>
<Relationships xmlns="http://schemas.openxmlformats.org/package/2006/relationships"><Relationship Id="rId1" Type="http://schemas.microsoft.com/office/2006/relationships/activeXControlBinary" Target="activeX250.bin"/></Relationships>
</file>

<file path=xl/activeX/_rels/activeX251.xml.rels><?xml version="1.0" encoding="UTF-8" standalone="yes"?>
<Relationships xmlns="http://schemas.openxmlformats.org/package/2006/relationships"><Relationship Id="rId1" Type="http://schemas.microsoft.com/office/2006/relationships/activeXControlBinary" Target="activeX251.bin"/></Relationships>
</file>

<file path=xl/activeX/_rels/activeX252.xml.rels><?xml version="1.0" encoding="UTF-8" standalone="yes"?>
<Relationships xmlns="http://schemas.openxmlformats.org/package/2006/relationships"><Relationship Id="rId1" Type="http://schemas.microsoft.com/office/2006/relationships/activeXControlBinary" Target="activeX252.bin"/></Relationships>
</file>

<file path=xl/activeX/_rels/activeX253.xml.rels><?xml version="1.0" encoding="UTF-8" standalone="yes"?>
<Relationships xmlns="http://schemas.openxmlformats.org/package/2006/relationships"><Relationship Id="rId1" Type="http://schemas.microsoft.com/office/2006/relationships/activeXControlBinary" Target="activeX253.bin"/></Relationships>
</file>

<file path=xl/activeX/_rels/activeX254.xml.rels><?xml version="1.0" encoding="UTF-8" standalone="yes"?>
<Relationships xmlns="http://schemas.openxmlformats.org/package/2006/relationships"><Relationship Id="rId1" Type="http://schemas.microsoft.com/office/2006/relationships/activeXControlBinary" Target="activeX254.bin"/></Relationships>
</file>

<file path=xl/activeX/_rels/activeX255.xml.rels><?xml version="1.0" encoding="UTF-8" standalone="yes"?>
<Relationships xmlns="http://schemas.openxmlformats.org/package/2006/relationships"><Relationship Id="rId1" Type="http://schemas.microsoft.com/office/2006/relationships/activeXControlBinary" Target="activeX255.bin"/></Relationships>
</file>

<file path=xl/activeX/_rels/activeX256.xml.rels><?xml version="1.0" encoding="UTF-8" standalone="yes"?>
<Relationships xmlns="http://schemas.openxmlformats.org/package/2006/relationships"><Relationship Id="rId1" Type="http://schemas.microsoft.com/office/2006/relationships/activeXControlBinary" Target="activeX256.bin"/></Relationships>
</file>

<file path=xl/activeX/_rels/activeX257.xml.rels><?xml version="1.0" encoding="UTF-8" standalone="yes"?>
<Relationships xmlns="http://schemas.openxmlformats.org/package/2006/relationships"><Relationship Id="rId1" Type="http://schemas.microsoft.com/office/2006/relationships/activeXControlBinary" Target="activeX257.bin"/></Relationships>
</file>

<file path=xl/activeX/_rels/activeX258.xml.rels><?xml version="1.0" encoding="UTF-8" standalone="yes"?>
<Relationships xmlns="http://schemas.openxmlformats.org/package/2006/relationships"><Relationship Id="rId1" Type="http://schemas.microsoft.com/office/2006/relationships/activeXControlBinary" Target="activeX258.bin"/></Relationships>
</file>

<file path=xl/activeX/_rels/activeX259.xml.rels><?xml version="1.0" encoding="UTF-8" standalone="yes"?>
<Relationships xmlns="http://schemas.openxmlformats.org/package/2006/relationships"><Relationship Id="rId1" Type="http://schemas.microsoft.com/office/2006/relationships/activeXControlBinary" Target="activeX259.bin"/></Relationships>
</file>

<file path=xl/activeX/_rels/activeX260.xml.rels><?xml version="1.0" encoding="UTF-8" standalone="yes"?>
<Relationships xmlns="http://schemas.openxmlformats.org/package/2006/relationships"><Relationship Id="rId1" Type="http://schemas.microsoft.com/office/2006/relationships/activeXControlBinary" Target="activeX260.bin"/></Relationships>
</file>

<file path=xl/activeX/_rels/activeX261.xml.rels><?xml version="1.0" encoding="UTF-8" standalone="yes"?>
<Relationships xmlns="http://schemas.openxmlformats.org/package/2006/relationships"><Relationship Id="rId1" Type="http://schemas.microsoft.com/office/2006/relationships/activeXControlBinary" Target="activeX261.bin"/></Relationships>
</file>

<file path=xl/activeX/_rels/activeX262.xml.rels><?xml version="1.0" encoding="UTF-8" standalone="yes"?>
<Relationships xmlns="http://schemas.openxmlformats.org/package/2006/relationships"><Relationship Id="rId1" Type="http://schemas.microsoft.com/office/2006/relationships/activeXControlBinary" Target="activeX262.bin"/></Relationships>
</file>

<file path=xl/activeX/_rels/activeX263.xml.rels><?xml version="1.0" encoding="UTF-8" standalone="yes"?>
<Relationships xmlns="http://schemas.openxmlformats.org/package/2006/relationships"><Relationship Id="rId1" Type="http://schemas.microsoft.com/office/2006/relationships/activeXControlBinary" Target="activeX263.bin"/></Relationships>
</file>

<file path=xl/activeX/_rels/activeX264.xml.rels><?xml version="1.0" encoding="UTF-8" standalone="yes"?>
<Relationships xmlns="http://schemas.openxmlformats.org/package/2006/relationships"><Relationship Id="rId1" Type="http://schemas.microsoft.com/office/2006/relationships/activeXControlBinary" Target="activeX264.bin"/></Relationships>
</file>

<file path=xl/activeX/_rels/activeX265.xml.rels><?xml version="1.0" encoding="UTF-8" standalone="yes"?>
<Relationships xmlns="http://schemas.openxmlformats.org/package/2006/relationships"><Relationship Id="rId1" Type="http://schemas.microsoft.com/office/2006/relationships/activeXControlBinary" Target="activeX265.bin"/></Relationships>
</file>

<file path=xl/activeX/_rels/activeX266.xml.rels><?xml version="1.0" encoding="UTF-8" standalone="yes"?>
<Relationships xmlns="http://schemas.openxmlformats.org/package/2006/relationships"><Relationship Id="rId1" Type="http://schemas.microsoft.com/office/2006/relationships/activeXControlBinary" Target="activeX266.bin"/></Relationships>
</file>

<file path=xl/activeX/_rels/activeX267.xml.rels><?xml version="1.0" encoding="UTF-8" standalone="yes"?>
<Relationships xmlns="http://schemas.openxmlformats.org/package/2006/relationships"><Relationship Id="rId1" Type="http://schemas.microsoft.com/office/2006/relationships/activeXControlBinary" Target="activeX267.bin"/></Relationships>
</file>

<file path=xl/activeX/_rels/activeX268.xml.rels><?xml version="1.0" encoding="UTF-8" standalone="yes"?>
<Relationships xmlns="http://schemas.openxmlformats.org/package/2006/relationships"><Relationship Id="rId1" Type="http://schemas.microsoft.com/office/2006/relationships/activeXControlBinary" Target="activeX268.bin"/></Relationships>
</file>

<file path=xl/activeX/_rels/activeX269.xml.rels><?xml version="1.0" encoding="UTF-8" standalone="yes"?>
<Relationships xmlns="http://schemas.openxmlformats.org/package/2006/relationships"><Relationship Id="rId1" Type="http://schemas.microsoft.com/office/2006/relationships/activeXControlBinary" Target="activeX269.bin"/></Relationships>
</file>

<file path=xl/activeX/_rels/activeX270.xml.rels><?xml version="1.0" encoding="UTF-8" standalone="yes"?>
<Relationships xmlns="http://schemas.openxmlformats.org/package/2006/relationships"><Relationship Id="rId1" Type="http://schemas.microsoft.com/office/2006/relationships/activeXControlBinary" Target="activeX270.bin"/></Relationships>
</file>

<file path=xl/activeX/_rels/activeX271.xml.rels><?xml version="1.0" encoding="UTF-8" standalone="yes"?>
<Relationships xmlns="http://schemas.openxmlformats.org/package/2006/relationships"><Relationship Id="rId1" Type="http://schemas.microsoft.com/office/2006/relationships/activeXControlBinary" Target="activeX271.bin"/></Relationships>
</file>

<file path=xl/activeX/_rels/activeX272.xml.rels><?xml version="1.0" encoding="UTF-8" standalone="yes"?>
<Relationships xmlns="http://schemas.openxmlformats.org/package/2006/relationships"><Relationship Id="rId1" Type="http://schemas.microsoft.com/office/2006/relationships/activeXControlBinary" Target="activeX272.bin"/></Relationships>
</file>

<file path=xl/activeX/_rels/activeX273.xml.rels><?xml version="1.0" encoding="UTF-8" standalone="yes"?>
<Relationships xmlns="http://schemas.openxmlformats.org/package/2006/relationships"><Relationship Id="rId1" Type="http://schemas.microsoft.com/office/2006/relationships/activeXControlBinary" Target="activeX273.bin"/></Relationships>
</file>

<file path=xl/activeX/_rels/activeX274.xml.rels><?xml version="1.0" encoding="UTF-8" standalone="yes"?>
<Relationships xmlns="http://schemas.openxmlformats.org/package/2006/relationships"><Relationship Id="rId1" Type="http://schemas.microsoft.com/office/2006/relationships/activeXControlBinary" Target="activeX274.bin"/></Relationships>
</file>

<file path=xl/activeX/_rels/activeX275.xml.rels><?xml version="1.0" encoding="UTF-8" standalone="yes"?>
<Relationships xmlns="http://schemas.openxmlformats.org/package/2006/relationships"><Relationship Id="rId1" Type="http://schemas.microsoft.com/office/2006/relationships/activeXControlBinary" Target="activeX275.bin"/></Relationships>
</file>

<file path=xl/activeX/_rels/activeX276.xml.rels><?xml version="1.0" encoding="UTF-8" standalone="yes"?>
<Relationships xmlns="http://schemas.openxmlformats.org/package/2006/relationships"><Relationship Id="rId1" Type="http://schemas.microsoft.com/office/2006/relationships/activeXControlBinary" Target="activeX276.bin"/></Relationships>
</file>

<file path=xl/activeX/_rels/activeX277.xml.rels><?xml version="1.0" encoding="UTF-8" standalone="yes"?>
<Relationships xmlns="http://schemas.openxmlformats.org/package/2006/relationships"><Relationship Id="rId1" Type="http://schemas.microsoft.com/office/2006/relationships/activeXControlBinary" Target="activeX277.bin"/></Relationships>
</file>

<file path=xl/activeX/_rels/activeX278.xml.rels><?xml version="1.0" encoding="UTF-8" standalone="yes"?>
<Relationships xmlns="http://schemas.openxmlformats.org/package/2006/relationships"><Relationship Id="rId1" Type="http://schemas.microsoft.com/office/2006/relationships/activeXControlBinary" Target="activeX278.bin"/></Relationships>
</file>

<file path=xl/activeX/_rels/activeX279.xml.rels><?xml version="1.0" encoding="UTF-8" standalone="yes"?>
<Relationships xmlns="http://schemas.openxmlformats.org/package/2006/relationships"><Relationship Id="rId1" Type="http://schemas.microsoft.com/office/2006/relationships/activeXControlBinary" Target="activeX279.bin"/></Relationships>
</file>

<file path=xl/activeX/_rels/activeX280.xml.rels><?xml version="1.0" encoding="UTF-8" standalone="yes"?>
<Relationships xmlns="http://schemas.openxmlformats.org/package/2006/relationships"><Relationship Id="rId1" Type="http://schemas.microsoft.com/office/2006/relationships/activeXControlBinary" Target="activeX280.bin"/></Relationships>
</file>

<file path=xl/activeX/_rels/activeX281.xml.rels><?xml version="1.0" encoding="UTF-8" standalone="yes"?>
<Relationships xmlns="http://schemas.openxmlformats.org/package/2006/relationships"><Relationship Id="rId1" Type="http://schemas.microsoft.com/office/2006/relationships/activeXControlBinary" Target="activeX281.bin"/></Relationships>
</file>

<file path=xl/activeX/_rels/activeX282.xml.rels><?xml version="1.0" encoding="UTF-8" standalone="yes"?>
<Relationships xmlns="http://schemas.openxmlformats.org/package/2006/relationships"><Relationship Id="rId1" Type="http://schemas.microsoft.com/office/2006/relationships/activeXControlBinary" Target="activeX282.bin"/></Relationships>
</file>

<file path=xl/activeX/_rels/activeX283.xml.rels><?xml version="1.0" encoding="UTF-8" standalone="yes"?>
<Relationships xmlns="http://schemas.openxmlformats.org/package/2006/relationships"><Relationship Id="rId1" Type="http://schemas.microsoft.com/office/2006/relationships/activeXControlBinary" Target="activeX283.bin"/></Relationships>
</file>

<file path=xl/activeX/_rels/activeX284.xml.rels><?xml version="1.0" encoding="UTF-8" standalone="yes"?>
<Relationships xmlns="http://schemas.openxmlformats.org/package/2006/relationships"><Relationship Id="rId1" Type="http://schemas.microsoft.com/office/2006/relationships/activeXControlBinary" Target="activeX284.bin"/></Relationships>
</file>

<file path=xl/activeX/_rels/activeX285.xml.rels><?xml version="1.0" encoding="UTF-8" standalone="yes"?>
<Relationships xmlns="http://schemas.openxmlformats.org/package/2006/relationships"><Relationship Id="rId1" Type="http://schemas.microsoft.com/office/2006/relationships/activeXControlBinary" Target="activeX285.bin"/></Relationships>
</file>

<file path=xl/activeX/_rels/activeX286.xml.rels><?xml version="1.0" encoding="UTF-8" standalone="yes"?>
<Relationships xmlns="http://schemas.openxmlformats.org/package/2006/relationships"><Relationship Id="rId1" Type="http://schemas.microsoft.com/office/2006/relationships/activeXControlBinary" Target="activeX286.bin"/></Relationships>
</file>

<file path=xl/activeX/_rels/activeX287.xml.rels><?xml version="1.0" encoding="UTF-8" standalone="yes"?>
<Relationships xmlns="http://schemas.openxmlformats.org/package/2006/relationships"><Relationship Id="rId1" Type="http://schemas.microsoft.com/office/2006/relationships/activeXControlBinary" Target="activeX287.bin"/></Relationships>
</file>

<file path=xl/activeX/_rels/activeX288.xml.rels><?xml version="1.0" encoding="UTF-8" standalone="yes"?>
<Relationships xmlns="http://schemas.openxmlformats.org/package/2006/relationships"><Relationship Id="rId1" Type="http://schemas.microsoft.com/office/2006/relationships/activeXControlBinary" Target="activeX288.bin"/></Relationships>
</file>

<file path=xl/activeX/_rels/activeX289.xml.rels><?xml version="1.0" encoding="UTF-8" standalone="yes"?>
<Relationships xmlns="http://schemas.openxmlformats.org/package/2006/relationships"><Relationship Id="rId1" Type="http://schemas.microsoft.com/office/2006/relationships/activeXControlBinary" Target="activeX289.bin"/></Relationships>
</file>

<file path=xl/activeX/_rels/activeX290.xml.rels><?xml version="1.0" encoding="UTF-8" standalone="yes"?>
<Relationships xmlns="http://schemas.openxmlformats.org/package/2006/relationships"><Relationship Id="rId1" Type="http://schemas.microsoft.com/office/2006/relationships/activeXControlBinary" Target="activeX290.bin"/></Relationships>
</file>

<file path=xl/activeX/_rels/activeX291.xml.rels><?xml version="1.0" encoding="UTF-8" standalone="yes"?>
<Relationships xmlns="http://schemas.openxmlformats.org/package/2006/relationships"><Relationship Id="rId1" Type="http://schemas.microsoft.com/office/2006/relationships/activeXControlBinary" Target="activeX291.bin"/></Relationships>
</file>

<file path=xl/activeX/_rels/activeX292.xml.rels><?xml version="1.0" encoding="UTF-8" standalone="yes"?>
<Relationships xmlns="http://schemas.openxmlformats.org/package/2006/relationships"><Relationship Id="rId1" Type="http://schemas.microsoft.com/office/2006/relationships/activeXControlBinary" Target="activeX292.bin"/></Relationships>
</file>

<file path=xl/activeX/_rels/activeX293.xml.rels><?xml version="1.0" encoding="UTF-8" standalone="yes"?>
<Relationships xmlns="http://schemas.openxmlformats.org/package/2006/relationships"><Relationship Id="rId1" Type="http://schemas.microsoft.com/office/2006/relationships/activeXControlBinary" Target="activeX293.bin"/></Relationships>
</file>

<file path=xl/activeX/_rels/activeX294.xml.rels><?xml version="1.0" encoding="UTF-8" standalone="yes"?>
<Relationships xmlns="http://schemas.openxmlformats.org/package/2006/relationships"><Relationship Id="rId1" Type="http://schemas.microsoft.com/office/2006/relationships/activeXControlBinary" Target="activeX294.bin"/></Relationships>
</file>

<file path=xl/activeX/_rels/activeX295.xml.rels><?xml version="1.0" encoding="UTF-8" standalone="yes"?>
<Relationships xmlns="http://schemas.openxmlformats.org/package/2006/relationships"><Relationship Id="rId1" Type="http://schemas.microsoft.com/office/2006/relationships/activeXControlBinary" Target="activeX295.bin"/></Relationships>
</file>

<file path=xl/activeX/_rels/activeX296.xml.rels><?xml version="1.0" encoding="UTF-8" standalone="yes"?>
<Relationships xmlns="http://schemas.openxmlformats.org/package/2006/relationships"><Relationship Id="rId1" Type="http://schemas.microsoft.com/office/2006/relationships/activeXControlBinary" Target="activeX296.bin"/></Relationships>
</file>

<file path=xl/activeX/_rels/activeX297.xml.rels><?xml version="1.0" encoding="UTF-8" standalone="yes"?>
<Relationships xmlns="http://schemas.openxmlformats.org/package/2006/relationships"><Relationship Id="rId1" Type="http://schemas.microsoft.com/office/2006/relationships/activeXControlBinary" Target="activeX297.bin"/></Relationships>
</file>

<file path=xl/activeX/_rels/activeX298.xml.rels><?xml version="1.0" encoding="UTF-8" standalone="yes"?>
<Relationships xmlns="http://schemas.openxmlformats.org/package/2006/relationships"><Relationship Id="rId1" Type="http://schemas.microsoft.com/office/2006/relationships/activeXControlBinary" Target="activeX298.bin"/></Relationships>
</file>

<file path=xl/activeX/_rels/activeX299.xml.rels><?xml version="1.0" encoding="UTF-8" standalone="yes"?>
<Relationships xmlns="http://schemas.openxmlformats.org/package/2006/relationships"><Relationship Id="rId1" Type="http://schemas.microsoft.com/office/2006/relationships/activeXControlBinary" Target="activeX299.bin"/></Relationships>
</file>

<file path=xl/activeX/_rels/activeX300.xml.rels><?xml version="1.0" encoding="UTF-8" standalone="yes"?>
<Relationships xmlns="http://schemas.openxmlformats.org/package/2006/relationships"><Relationship Id="rId1" Type="http://schemas.microsoft.com/office/2006/relationships/activeXControlBinary" Target="activeX300.bin"/></Relationships>
</file>

<file path=xl/activeX/_rels/activeX301.xml.rels><?xml version="1.0" encoding="UTF-8" standalone="yes"?>
<Relationships xmlns="http://schemas.openxmlformats.org/package/2006/relationships"><Relationship Id="rId1" Type="http://schemas.microsoft.com/office/2006/relationships/activeXControlBinary" Target="activeX301.bin"/></Relationships>
</file>

<file path=xl/activeX/_rels/activeX302.xml.rels><?xml version="1.0" encoding="UTF-8" standalone="yes"?>
<Relationships xmlns="http://schemas.openxmlformats.org/package/2006/relationships"><Relationship Id="rId1" Type="http://schemas.microsoft.com/office/2006/relationships/activeXControlBinary" Target="activeX302.bin"/></Relationships>
</file>

<file path=xl/activeX/_rels/activeX303.xml.rels><?xml version="1.0" encoding="UTF-8" standalone="yes"?>
<Relationships xmlns="http://schemas.openxmlformats.org/package/2006/relationships"><Relationship Id="rId1" Type="http://schemas.microsoft.com/office/2006/relationships/activeXControlBinary" Target="activeX303.bin"/></Relationships>
</file>

<file path=xl/activeX/_rels/activeX304.xml.rels><?xml version="1.0" encoding="UTF-8" standalone="yes"?>
<Relationships xmlns="http://schemas.openxmlformats.org/package/2006/relationships"><Relationship Id="rId1" Type="http://schemas.microsoft.com/office/2006/relationships/activeXControlBinary" Target="activeX304.bin"/></Relationships>
</file>

<file path=xl/activeX/_rels/activeX305.xml.rels><?xml version="1.0" encoding="UTF-8" standalone="yes"?>
<Relationships xmlns="http://schemas.openxmlformats.org/package/2006/relationships"><Relationship Id="rId1" Type="http://schemas.microsoft.com/office/2006/relationships/activeXControlBinary" Target="activeX305.bin"/></Relationships>
</file>

<file path=xl/activeX/_rels/activeX306.xml.rels><?xml version="1.0" encoding="UTF-8" standalone="yes"?>
<Relationships xmlns="http://schemas.openxmlformats.org/package/2006/relationships"><Relationship Id="rId1" Type="http://schemas.microsoft.com/office/2006/relationships/activeXControlBinary" Target="activeX306.bin"/></Relationships>
</file>

<file path=xl/activeX/_rels/activeX307.xml.rels><?xml version="1.0" encoding="UTF-8" standalone="yes"?>
<Relationships xmlns="http://schemas.openxmlformats.org/package/2006/relationships"><Relationship Id="rId1" Type="http://schemas.microsoft.com/office/2006/relationships/activeXControlBinary" Target="activeX307.bin"/></Relationships>
</file>

<file path=xl/activeX/_rels/activeX308.xml.rels><?xml version="1.0" encoding="UTF-8" standalone="yes"?>
<Relationships xmlns="http://schemas.openxmlformats.org/package/2006/relationships"><Relationship Id="rId1" Type="http://schemas.microsoft.com/office/2006/relationships/activeXControlBinary" Target="activeX308.bin"/></Relationships>
</file>

<file path=xl/activeX/_rels/activeX309.xml.rels><?xml version="1.0" encoding="UTF-8" standalone="yes"?>
<Relationships xmlns="http://schemas.openxmlformats.org/package/2006/relationships"><Relationship Id="rId1" Type="http://schemas.microsoft.com/office/2006/relationships/activeXControlBinary" Target="activeX309.bin"/></Relationships>
</file>

<file path=xl/activeX/_rels/activeX310.xml.rels><?xml version="1.0" encoding="UTF-8" standalone="yes"?>
<Relationships xmlns="http://schemas.openxmlformats.org/package/2006/relationships"><Relationship Id="rId1" Type="http://schemas.microsoft.com/office/2006/relationships/activeXControlBinary" Target="activeX310.bin"/></Relationships>
</file>

<file path=xl/activeX/_rels/activeX311.xml.rels><?xml version="1.0" encoding="UTF-8" standalone="yes"?>
<Relationships xmlns="http://schemas.openxmlformats.org/package/2006/relationships"><Relationship Id="rId1" Type="http://schemas.microsoft.com/office/2006/relationships/activeXControlBinary" Target="activeX311.bin"/></Relationships>
</file>

<file path=xl/activeX/_rels/activeX312.xml.rels><?xml version="1.0" encoding="UTF-8" standalone="yes"?>
<Relationships xmlns="http://schemas.openxmlformats.org/package/2006/relationships"><Relationship Id="rId1" Type="http://schemas.microsoft.com/office/2006/relationships/activeXControlBinary" Target="activeX312.bin"/></Relationships>
</file>

<file path=xl/activeX/_rels/activeX313.xml.rels><?xml version="1.0" encoding="UTF-8" standalone="yes"?>
<Relationships xmlns="http://schemas.openxmlformats.org/package/2006/relationships"><Relationship Id="rId1" Type="http://schemas.microsoft.com/office/2006/relationships/activeXControlBinary" Target="activeX313.bin"/></Relationships>
</file>

<file path=xl/activeX/_rels/activeX314.xml.rels><?xml version="1.0" encoding="UTF-8" standalone="yes"?>
<Relationships xmlns="http://schemas.openxmlformats.org/package/2006/relationships"><Relationship Id="rId1" Type="http://schemas.microsoft.com/office/2006/relationships/activeXControlBinary" Target="activeX314.bin"/></Relationships>
</file>

<file path=xl/activeX/_rels/activeX315.xml.rels><?xml version="1.0" encoding="UTF-8" standalone="yes"?>
<Relationships xmlns="http://schemas.openxmlformats.org/package/2006/relationships"><Relationship Id="rId1" Type="http://schemas.microsoft.com/office/2006/relationships/activeXControlBinary" Target="activeX315.bin"/></Relationships>
</file>

<file path=xl/activeX/_rels/activeX316.xml.rels><?xml version="1.0" encoding="UTF-8" standalone="yes"?>
<Relationships xmlns="http://schemas.openxmlformats.org/package/2006/relationships"><Relationship Id="rId1" Type="http://schemas.microsoft.com/office/2006/relationships/activeXControlBinary" Target="activeX316.bin"/></Relationships>
</file>

<file path=xl/activeX/_rels/activeX317.xml.rels><?xml version="1.0" encoding="UTF-8" standalone="yes"?>
<Relationships xmlns="http://schemas.openxmlformats.org/package/2006/relationships"><Relationship Id="rId1" Type="http://schemas.microsoft.com/office/2006/relationships/activeXControlBinary" Target="activeX317.bin"/></Relationships>
</file>

<file path=xl/activeX/_rels/activeX318.xml.rels><?xml version="1.0" encoding="UTF-8" standalone="yes"?>
<Relationships xmlns="http://schemas.openxmlformats.org/package/2006/relationships"><Relationship Id="rId1" Type="http://schemas.microsoft.com/office/2006/relationships/activeXControlBinary" Target="activeX318.bin"/></Relationships>
</file>

<file path=xl/activeX/_rels/activeX319.xml.rels><?xml version="1.0" encoding="UTF-8" standalone="yes"?>
<Relationships xmlns="http://schemas.openxmlformats.org/package/2006/relationships"><Relationship Id="rId1" Type="http://schemas.microsoft.com/office/2006/relationships/activeXControlBinary" Target="activeX319.bin"/></Relationships>
</file>

<file path=xl/activeX/_rels/activeX320.xml.rels><?xml version="1.0" encoding="UTF-8" standalone="yes"?>
<Relationships xmlns="http://schemas.openxmlformats.org/package/2006/relationships"><Relationship Id="rId1" Type="http://schemas.microsoft.com/office/2006/relationships/activeXControlBinary" Target="activeX320.bin"/></Relationships>
</file>

<file path=xl/activeX/_rels/activeX321.xml.rels><?xml version="1.0" encoding="UTF-8" standalone="yes"?>
<Relationships xmlns="http://schemas.openxmlformats.org/package/2006/relationships"><Relationship Id="rId1" Type="http://schemas.microsoft.com/office/2006/relationships/activeXControlBinary" Target="activeX321.bin"/></Relationships>
</file>

<file path=xl/activeX/_rels/activeX322.xml.rels><?xml version="1.0" encoding="UTF-8" standalone="yes"?>
<Relationships xmlns="http://schemas.openxmlformats.org/package/2006/relationships"><Relationship Id="rId1" Type="http://schemas.microsoft.com/office/2006/relationships/activeXControlBinary" Target="activeX322.bin"/></Relationships>
</file>

<file path=xl/activeX/_rels/activeX323.xml.rels><?xml version="1.0" encoding="UTF-8" standalone="yes"?>
<Relationships xmlns="http://schemas.openxmlformats.org/package/2006/relationships"><Relationship Id="rId1" Type="http://schemas.microsoft.com/office/2006/relationships/activeXControlBinary" Target="activeX323.bin"/></Relationships>
</file>

<file path=xl/activeX/_rels/activeX324.xml.rels><?xml version="1.0" encoding="UTF-8" standalone="yes"?>
<Relationships xmlns="http://schemas.openxmlformats.org/package/2006/relationships"><Relationship Id="rId1" Type="http://schemas.microsoft.com/office/2006/relationships/activeXControlBinary" Target="activeX324.bin"/></Relationships>
</file>

<file path=xl/activeX/_rels/activeX325.xml.rels><?xml version="1.0" encoding="UTF-8" standalone="yes"?>
<Relationships xmlns="http://schemas.openxmlformats.org/package/2006/relationships"><Relationship Id="rId1" Type="http://schemas.microsoft.com/office/2006/relationships/activeXControlBinary" Target="activeX325.bin"/></Relationships>
</file>

<file path=xl/activeX/_rels/activeX326.xml.rels><?xml version="1.0" encoding="UTF-8" standalone="yes"?>
<Relationships xmlns="http://schemas.openxmlformats.org/package/2006/relationships"><Relationship Id="rId1" Type="http://schemas.microsoft.com/office/2006/relationships/activeXControlBinary" Target="activeX326.bin"/></Relationships>
</file>

<file path=xl/activeX/_rels/activeX327.xml.rels><?xml version="1.0" encoding="UTF-8" standalone="yes"?>
<Relationships xmlns="http://schemas.openxmlformats.org/package/2006/relationships"><Relationship Id="rId1" Type="http://schemas.microsoft.com/office/2006/relationships/activeXControlBinary" Target="activeX327.bin"/></Relationships>
</file>

<file path=xl/activeX/_rels/activeX328.xml.rels><?xml version="1.0" encoding="UTF-8" standalone="yes"?>
<Relationships xmlns="http://schemas.openxmlformats.org/package/2006/relationships"><Relationship Id="rId1" Type="http://schemas.microsoft.com/office/2006/relationships/activeXControlBinary" Target="activeX328.bin"/></Relationships>
</file>

<file path=xl/activeX/_rels/activeX329.xml.rels><?xml version="1.0" encoding="UTF-8" standalone="yes"?>
<Relationships xmlns="http://schemas.openxmlformats.org/package/2006/relationships"><Relationship Id="rId1" Type="http://schemas.microsoft.com/office/2006/relationships/activeXControlBinary" Target="activeX329.bin"/></Relationships>
</file>

<file path=xl/activeX/_rels/activeX330.xml.rels><?xml version="1.0" encoding="UTF-8" standalone="yes"?>
<Relationships xmlns="http://schemas.openxmlformats.org/package/2006/relationships"><Relationship Id="rId1" Type="http://schemas.microsoft.com/office/2006/relationships/activeXControlBinary" Target="activeX330.bin"/></Relationships>
</file>

<file path=xl/activeX/_rels/activeX331.xml.rels><?xml version="1.0" encoding="UTF-8" standalone="yes"?>
<Relationships xmlns="http://schemas.openxmlformats.org/package/2006/relationships"><Relationship Id="rId1" Type="http://schemas.microsoft.com/office/2006/relationships/activeXControlBinary" Target="activeX331.bin"/></Relationships>
</file>

<file path=xl/activeX/_rels/activeX332.xml.rels><?xml version="1.0" encoding="UTF-8" standalone="yes"?>
<Relationships xmlns="http://schemas.openxmlformats.org/package/2006/relationships"><Relationship Id="rId1" Type="http://schemas.microsoft.com/office/2006/relationships/activeXControlBinary" Target="activeX332.bin"/></Relationships>
</file>

<file path=xl/activeX/_rels/activeX333.xml.rels><?xml version="1.0" encoding="UTF-8" standalone="yes"?>
<Relationships xmlns="http://schemas.openxmlformats.org/package/2006/relationships"><Relationship Id="rId1" Type="http://schemas.microsoft.com/office/2006/relationships/activeXControlBinary" Target="activeX333.bin"/></Relationships>
</file>

<file path=xl/activeX/_rels/activeX334.xml.rels><?xml version="1.0" encoding="UTF-8" standalone="yes"?>
<Relationships xmlns="http://schemas.openxmlformats.org/package/2006/relationships"><Relationship Id="rId1" Type="http://schemas.microsoft.com/office/2006/relationships/activeXControlBinary" Target="activeX334.bin"/></Relationships>
</file>

<file path=xl/activeX/_rels/activeX335.xml.rels><?xml version="1.0" encoding="UTF-8" standalone="yes"?>
<Relationships xmlns="http://schemas.openxmlformats.org/package/2006/relationships"><Relationship Id="rId1" Type="http://schemas.microsoft.com/office/2006/relationships/activeXControlBinary" Target="activeX335.bin"/></Relationships>
</file>

<file path=xl/activeX/_rels/activeX336.xml.rels><?xml version="1.0" encoding="UTF-8" standalone="yes"?>
<Relationships xmlns="http://schemas.openxmlformats.org/package/2006/relationships"><Relationship Id="rId1" Type="http://schemas.microsoft.com/office/2006/relationships/activeXControlBinary" Target="activeX336.bin"/></Relationships>
</file>

<file path=xl/activeX/_rels/activeX337.xml.rels><?xml version="1.0" encoding="UTF-8" standalone="yes"?>
<Relationships xmlns="http://schemas.openxmlformats.org/package/2006/relationships"><Relationship Id="rId1" Type="http://schemas.microsoft.com/office/2006/relationships/activeXControlBinary" Target="activeX337.bin"/></Relationships>
</file>

<file path=xl/activeX/_rels/activeX338.xml.rels><?xml version="1.0" encoding="UTF-8" standalone="yes"?>
<Relationships xmlns="http://schemas.openxmlformats.org/package/2006/relationships"><Relationship Id="rId1" Type="http://schemas.microsoft.com/office/2006/relationships/activeXControlBinary" Target="activeX338.bin"/></Relationships>
</file>

<file path=xl/activeX/_rels/activeX339.xml.rels><?xml version="1.0" encoding="UTF-8" standalone="yes"?>
<Relationships xmlns="http://schemas.openxmlformats.org/package/2006/relationships"><Relationship Id="rId1" Type="http://schemas.microsoft.com/office/2006/relationships/activeXControlBinary" Target="activeX339.bin"/></Relationships>
</file>

<file path=xl/activeX/_rels/activeX340.xml.rels><?xml version="1.0" encoding="UTF-8" standalone="yes"?>
<Relationships xmlns="http://schemas.openxmlformats.org/package/2006/relationships"><Relationship Id="rId1" Type="http://schemas.microsoft.com/office/2006/relationships/activeXControlBinary" Target="activeX340.bin"/></Relationships>
</file>

<file path=xl/activeX/_rels/activeX341.xml.rels><?xml version="1.0" encoding="UTF-8" standalone="yes"?>
<Relationships xmlns="http://schemas.openxmlformats.org/package/2006/relationships"><Relationship Id="rId1" Type="http://schemas.microsoft.com/office/2006/relationships/activeXControlBinary" Target="activeX341.bin"/></Relationships>
</file>

<file path=xl/activeX/_rels/activeX342.xml.rels><?xml version="1.0" encoding="UTF-8" standalone="yes"?>
<Relationships xmlns="http://schemas.openxmlformats.org/package/2006/relationships"><Relationship Id="rId1" Type="http://schemas.microsoft.com/office/2006/relationships/activeXControlBinary" Target="activeX342.bin"/></Relationships>
</file>

<file path=xl/activeX/_rels/activeX343.xml.rels><?xml version="1.0" encoding="UTF-8" standalone="yes"?>
<Relationships xmlns="http://schemas.openxmlformats.org/package/2006/relationships"><Relationship Id="rId1" Type="http://schemas.microsoft.com/office/2006/relationships/activeXControlBinary" Target="activeX343.bin"/></Relationships>
</file>

<file path=xl/activeX/_rels/activeX344.xml.rels><?xml version="1.0" encoding="UTF-8" standalone="yes"?>
<Relationships xmlns="http://schemas.openxmlformats.org/package/2006/relationships"><Relationship Id="rId1" Type="http://schemas.microsoft.com/office/2006/relationships/activeXControlBinary" Target="activeX344.bin"/></Relationships>
</file>

<file path=xl/activeX/_rels/activeX345.xml.rels><?xml version="1.0" encoding="UTF-8" standalone="yes"?>
<Relationships xmlns="http://schemas.openxmlformats.org/package/2006/relationships"><Relationship Id="rId1" Type="http://schemas.microsoft.com/office/2006/relationships/activeXControlBinary" Target="activeX345.bin"/></Relationships>
</file>

<file path=xl/activeX/_rels/activeX346.xml.rels><?xml version="1.0" encoding="UTF-8" standalone="yes"?>
<Relationships xmlns="http://schemas.openxmlformats.org/package/2006/relationships"><Relationship Id="rId1" Type="http://schemas.microsoft.com/office/2006/relationships/activeXControlBinary" Target="activeX346.bin"/></Relationships>
</file>

<file path=xl/activeX/_rels/activeX347.xml.rels><?xml version="1.0" encoding="UTF-8" standalone="yes"?>
<Relationships xmlns="http://schemas.openxmlformats.org/package/2006/relationships"><Relationship Id="rId1" Type="http://schemas.microsoft.com/office/2006/relationships/activeXControlBinary" Target="activeX347.bin"/></Relationships>
</file>

<file path=xl/activeX/_rels/activeX348.xml.rels><?xml version="1.0" encoding="UTF-8" standalone="yes"?>
<Relationships xmlns="http://schemas.openxmlformats.org/package/2006/relationships"><Relationship Id="rId1" Type="http://schemas.microsoft.com/office/2006/relationships/activeXControlBinary" Target="activeX348.bin"/></Relationships>
</file>

<file path=xl/activeX/_rels/activeX349.xml.rels><?xml version="1.0" encoding="UTF-8" standalone="yes"?>
<Relationships xmlns="http://schemas.openxmlformats.org/package/2006/relationships"><Relationship Id="rId1" Type="http://schemas.microsoft.com/office/2006/relationships/activeXControlBinary" Target="activeX349.bin"/></Relationships>
</file>

<file path=xl/activeX/_rels/activeX350.xml.rels><?xml version="1.0" encoding="UTF-8" standalone="yes"?>
<Relationships xmlns="http://schemas.openxmlformats.org/package/2006/relationships"><Relationship Id="rId1" Type="http://schemas.microsoft.com/office/2006/relationships/activeXControlBinary" Target="activeX350.bin"/></Relationships>
</file>

<file path=xl/activeX/_rels/activeX351.xml.rels><?xml version="1.0" encoding="UTF-8" standalone="yes"?>
<Relationships xmlns="http://schemas.openxmlformats.org/package/2006/relationships"><Relationship Id="rId1" Type="http://schemas.microsoft.com/office/2006/relationships/activeXControlBinary" Target="activeX351.bin"/></Relationships>
</file>

<file path=xl/activeX/_rels/activeX352.xml.rels><?xml version="1.0" encoding="UTF-8" standalone="yes"?>
<Relationships xmlns="http://schemas.openxmlformats.org/package/2006/relationships"><Relationship Id="rId1" Type="http://schemas.microsoft.com/office/2006/relationships/activeXControlBinary" Target="activeX352.bin"/></Relationships>
</file>

<file path=xl/activeX/_rels/activeX353.xml.rels><?xml version="1.0" encoding="UTF-8" standalone="yes"?>
<Relationships xmlns="http://schemas.openxmlformats.org/package/2006/relationships"><Relationship Id="rId1" Type="http://schemas.microsoft.com/office/2006/relationships/activeXControlBinary" Target="activeX353.bin"/></Relationships>
</file>

<file path=xl/activeX/_rels/activeX354.xml.rels><?xml version="1.0" encoding="UTF-8" standalone="yes"?>
<Relationships xmlns="http://schemas.openxmlformats.org/package/2006/relationships"><Relationship Id="rId1" Type="http://schemas.microsoft.com/office/2006/relationships/activeXControlBinary" Target="activeX354.bin"/></Relationships>
</file>

<file path=xl/activeX/_rels/activeX355.xml.rels><?xml version="1.0" encoding="UTF-8" standalone="yes"?>
<Relationships xmlns="http://schemas.openxmlformats.org/package/2006/relationships"><Relationship Id="rId1" Type="http://schemas.microsoft.com/office/2006/relationships/activeXControlBinary" Target="activeX355.bin"/></Relationships>
</file>

<file path=xl/activeX/_rels/activeX356.xml.rels><?xml version="1.0" encoding="UTF-8" standalone="yes"?>
<Relationships xmlns="http://schemas.openxmlformats.org/package/2006/relationships"><Relationship Id="rId1" Type="http://schemas.microsoft.com/office/2006/relationships/activeXControlBinary" Target="activeX356.bin"/></Relationships>
</file>

<file path=xl/activeX/_rels/activeX357.xml.rels><?xml version="1.0" encoding="UTF-8" standalone="yes"?>
<Relationships xmlns="http://schemas.openxmlformats.org/package/2006/relationships"><Relationship Id="rId1" Type="http://schemas.microsoft.com/office/2006/relationships/activeXControlBinary" Target="activeX357.bin"/></Relationships>
</file>

<file path=xl/activeX/_rels/activeX358.xml.rels><?xml version="1.0" encoding="UTF-8" standalone="yes"?>
<Relationships xmlns="http://schemas.openxmlformats.org/package/2006/relationships"><Relationship Id="rId1" Type="http://schemas.microsoft.com/office/2006/relationships/activeXControlBinary" Target="activeX358.bin"/></Relationships>
</file>

<file path=xl/activeX/_rels/activeX359.xml.rels><?xml version="1.0" encoding="UTF-8" standalone="yes"?>
<Relationships xmlns="http://schemas.openxmlformats.org/package/2006/relationships"><Relationship Id="rId1" Type="http://schemas.microsoft.com/office/2006/relationships/activeXControlBinary" Target="activeX359.bin"/></Relationships>
</file>

<file path=xl/activeX/_rels/activeX360.xml.rels><?xml version="1.0" encoding="UTF-8" standalone="yes"?>
<Relationships xmlns="http://schemas.openxmlformats.org/package/2006/relationships"><Relationship Id="rId1" Type="http://schemas.microsoft.com/office/2006/relationships/activeXControlBinary" Target="activeX360.bin"/></Relationships>
</file>

<file path=xl/activeX/_rels/activeX361.xml.rels><?xml version="1.0" encoding="UTF-8" standalone="yes"?>
<Relationships xmlns="http://schemas.openxmlformats.org/package/2006/relationships"><Relationship Id="rId1" Type="http://schemas.microsoft.com/office/2006/relationships/activeXControlBinary" Target="activeX361.bin"/></Relationships>
</file>

<file path=xl/activeX/_rels/activeX362.xml.rels><?xml version="1.0" encoding="UTF-8" standalone="yes"?>
<Relationships xmlns="http://schemas.openxmlformats.org/package/2006/relationships"><Relationship Id="rId1" Type="http://schemas.microsoft.com/office/2006/relationships/activeXControlBinary" Target="activeX362.bin"/></Relationships>
</file>

<file path=xl/activeX/_rels/activeX363.xml.rels><?xml version="1.0" encoding="UTF-8" standalone="yes"?>
<Relationships xmlns="http://schemas.openxmlformats.org/package/2006/relationships"><Relationship Id="rId1" Type="http://schemas.microsoft.com/office/2006/relationships/activeXControlBinary" Target="activeX363.bin"/></Relationships>
</file>

<file path=xl/activeX/_rels/activeX364.xml.rels><?xml version="1.0" encoding="UTF-8" standalone="yes"?>
<Relationships xmlns="http://schemas.openxmlformats.org/package/2006/relationships"><Relationship Id="rId1" Type="http://schemas.microsoft.com/office/2006/relationships/activeXControlBinary" Target="activeX364.bin"/></Relationships>
</file>

<file path=xl/activeX/_rels/activeX365.xml.rels><?xml version="1.0" encoding="UTF-8" standalone="yes"?>
<Relationships xmlns="http://schemas.openxmlformats.org/package/2006/relationships"><Relationship Id="rId1" Type="http://schemas.microsoft.com/office/2006/relationships/activeXControlBinary" Target="activeX365.bin"/></Relationships>
</file>

<file path=xl/activeX/_rels/activeX366.xml.rels><?xml version="1.0" encoding="UTF-8" standalone="yes"?>
<Relationships xmlns="http://schemas.openxmlformats.org/package/2006/relationships"><Relationship Id="rId1" Type="http://schemas.microsoft.com/office/2006/relationships/activeXControlBinary" Target="activeX366.bin"/></Relationships>
</file>

<file path=xl/activeX/_rels/activeX367.xml.rels><?xml version="1.0" encoding="UTF-8" standalone="yes"?>
<Relationships xmlns="http://schemas.openxmlformats.org/package/2006/relationships"><Relationship Id="rId1" Type="http://schemas.microsoft.com/office/2006/relationships/activeXControlBinary" Target="activeX367.bin"/></Relationships>
</file>

<file path=xl/activeX/_rels/activeX368.xml.rels><?xml version="1.0" encoding="UTF-8" standalone="yes"?>
<Relationships xmlns="http://schemas.openxmlformats.org/package/2006/relationships"><Relationship Id="rId1" Type="http://schemas.microsoft.com/office/2006/relationships/activeXControlBinary" Target="activeX368.bin"/></Relationships>
</file>

<file path=xl/activeX/_rels/activeX369.xml.rels><?xml version="1.0" encoding="UTF-8" standalone="yes"?>
<Relationships xmlns="http://schemas.openxmlformats.org/package/2006/relationships"><Relationship Id="rId1" Type="http://schemas.microsoft.com/office/2006/relationships/activeXControlBinary" Target="activeX369.bin"/></Relationships>
</file>

<file path=xl/activeX/_rels/activeX370.xml.rels><?xml version="1.0" encoding="UTF-8" standalone="yes"?>
<Relationships xmlns="http://schemas.openxmlformats.org/package/2006/relationships"><Relationship Id="rId1" Type="http://schemas.microsoft.com/office/2006/relationships/activeXControlBinary" Target="activeX370.bin"/></Relationships>
</file>

<file path=xl/activeX/_rels/activeX371.xml.rels><?xml version="1.0" encoding="UTF-8" standalone="yes"?>
<Relationships xmlns="http://schemas.openxmlformats.org/package/2006/relationships"><Relationship Id="rId1" Type="http://schemas.microsoft.com/office/2006/relationships/activeXControlBinary" Target="activeX371.bin"/></Relationships>
</file>

<file path=xl/activeX/_rels/activeX372.xml.rels><?xml version="1.0" encoding="UTF-8" standalone="yes"?>
<Relationships xmlns="http://schemas.openxmlformats.org/package/2006/relationships"><Relationship Id="rId1" Type="http://schemas.microsoft.com/office/2006/relationships/activeXControlBinary" Target="activeX372.bin"/></Relationships>
</file>

<file path=xl/activeX/_rels/activeX373.xml.rels><?xml version="1.0" encoding="UTF-8" standalone="yes"?>
<Relationships xmlns="http://schemas.openxmlformats.org/package/2006/relationships"><Relationship Id="rId1" Type="http://schemas.microsoft.com/office/2006/relationships/activeXControlBinary" Target="activeX373.bin"/></Relationships>
</file>

<file path=xl/activeX/_rels/activeX374.xml.rels><?xml version="1.0" encoding="UTF-8" standalone="yes"?>
<Relationships xmlns="http://schemas.openxmlformats.org/package/2006/relationships"><Relationship Id="rId1" Type="http://schemas.microsoft.com/office/2006/relationships/activeXControlBinary" Target="activeX374.bin"/></Relationships>
</file>

<file path=xl/activeX/_rels/activeX375.xml.rels><?xml version="1.0" encoding="UTF-8" standalone="yes"?>
<Relationships xmlns="http://schemas.openxmlformats.org/package/2006/relationships"><Relationship Id="rId1" Type="http://schemas.microsoft.com/office/2006/relationships/activeXControlBinary" Target="activeX375.bin"/></Relationships>
</file>

<file path=xl/activeX/_rels/activeX376.xml.rels><?xml version="1.0" encoding="UTF-8" standalone="yes"?>
<Relationships xmlns="http://schemas.openxmlformats.org/package/2006/relationships"><Relationship Id="rId1" Type="http://schemas.microsoft.com/office/2006/relationships/activeXControlBinary" Target="activeX376.bin"/></Relationships>
</file>

<file path=xl/activeX/_rels/activeX377.xml.rels><?xml version="1.0" encoding="UTF-8" standalone="yes"?>
<Relationships xmlns="http://schemas.openxmlformats.org/package/2006/relationships"><Relationship Id="rId1" Type="http://schemas.microsoft.com/office/2006/relationships/activeXControlBinary" Target="activeX377.bin"/></Relationships>
</file>

<file path=xl/activeX/_rels/activeX378.xml.rels><?xml version="1.0" encoding="UTF-8" standalone="yes"?>
<Relationships xmlns="http://schemas.openxmlformats.org/package/2006/relationships"><Relationship Id="rId1" Type="http://schemas.microsoft.com/office/2006/relationships/activeXControlBinary" Target="activeX378.bin"/></Relationships>
</file>

<file path=xl/activeX/_rels/activeX379.xml.rels><?xml version="1.0" encoding="UTF-8" standalone="yes"?>
<Relationships xmlns="http://schemas.openxmlformats.org/package/2006/relationships"><Relationship Id="rId1" Type="http://schemas.microsoft.com/office/2006/relationships/activeXControlBinary" Target="activeX379.bin"/></Relationships>
</file>

<file path=xl/activeX/_rels/activeX380.xml.rels><?xml version="1.0" encoding="UTF-8" standalone="yes"?>
<Relationships xmlns="http://schemas.openxmlformats.org/package/2006/relationships"><Relationship Id="rId1" Type="http://schemas.microsoft.com/office/2006/relationships/activeXControlBinary" Target="activeX380.bin"/></Relationships>
</file>

<file path=xl/activeX/_rels/activeX381.xml.rels><?xml version="1.0" encoding="UTF-8" standalone="yes"?>
<Relationships xmlns="http://schemas.openxmlformats.org/package/2006/relationships"><Relationship Id="rId1" Type="http://schemas.microsoft.com/office/2006/relationships/activeXControlBinary" Target="activeX381.bin"/></Relationships>
</file>

<file path=xl/activeX/_rels/activeX382.xml.rels><?xml version="1.0" encoding="UTF-8" standalone="yes"?>
<Relationships xmlns="http://schemas.openxmlformats.org/package/2006/relationships"><Relationship Id="rId1" Type="http://schemas.microsoft.com/office/2006/relationships/activeXControlBinary" Target="activeX382.bin"/></Relationships>
</file>

<file path=xl/activeX/_rels/activeX383.xml.rels><?xml version="1.0" encoding="UTF-8" standalone="yes"?>
<Relationships xmlns="http://schemas.openxmlformats.org/package/2006/relationships"><Relationship Id="rId1" Type="http://schemas.microsoft.com/office/2006/relationships/activeXControlBinary" Target="activeX383.bin"/></Relationships>
</file>

<file path=xl/activeX/_rels/activeX384.xml.rels><?xml version="1.0" encoding="UTF-8" standalone="yes"?>
<Relationships xmlns="http://schemas.openxmlformats.org/package/2006/relationships"><Relationship Id="rId1" Type="http://schemas.microsoft.com/office/2006/relationships/activeXControlBinary" Target="activeX384.bin"/></Relationships>
</file>

<file path=xl/activeX/_rels/activeX385.xml.rels><?xml version="1.0" encoding="UTF-8" standalone="yes"?>
<Relationships xmlns="http://schemas.openxmlformats.org/package/2006/relationships"><Relationship Id="rId1" Type="http://schemas.microsoft.com/office/2006/relationships/activeXControlBinary" Target="activeX385.bin"/></Relationships>
</file>

<file path=xl/activeX/_rels/activeX386.xml.rels><?xml version="1.0" encoding="UTF-8" standalone="yes"?>
<Relationships xmlns="http://schemas.openxmlformats.org/package/2006/relationships"><Relationship Id="rId1" Type="http://schemas.microsoft.com/office/2006/relationships/activeXControlBinary" Target="activeX386.bin"/></Relationships>
</file>

<file path=xl/activeX/_rels/activeX387.xml.rels><?xml version="1.0" encoding="UTF-8" standalone="yes"?>
<Relationships xmlns="http://schemas.openxmlformats.org/package/2006/relationships"><Relationship Id="rId1" Type="http://schemas.microsoft.com/office/2006/relationships/activeXControlBinary" Target="activeX387.bin"/></Relationships>
</file>

<file path=xl/activeX/_rels/activeX388.xml.rels><?xml version="1.0" encoding="UTF-8" standalone="yes"?>
<Relationships xmlns="http://schemas.openxmlformats.org/package/2006/relationships"><Relationship Id="rId1" Type="http://schemas.microsoft.com/office/2006/relationships/activeXControlBinary" Target="activeX388.bin"/></Relationships>
</file>

<file path=xl/activeX/_rels/activeX389.xml.rels><?xml version="1.0" encoding="UTF-8" standalone="yes"?>
<Relationships xmlns="http://schemas.openxmlformats.org/package/2006/relationships"><Relationship Id="rId1" Type="http://schemas.microsoft.com/office/2006/relationships/activeXControlBinary" Target="activeX389.bin"/></Relationships>
</file>

<file path=xl/activeX/_rels/activeX390.xml.rels><?xml version="1.0" encoding="UTF-8" standalone="yes"?>
<Relationships xmlns="http://schemas.openxmlformats.org/package/2006/relationships"><Relationship Id="rId1" Type="http://schemas.microsoft.com/office/2006/relationships/activeXControlBinary" Target="activeX390.bin"/></Relationships>
</file>

<file path=xl/activeX/_rels/activeX391.xml.rels><?xml version="1.0" encoding="UTF-8" standalone="yes"?>
<Relationships xmlns="http://schemas.openxmlformats.org/package/2006/relationships"><Relationship Id="rId1" Type="http://schemas.microsoft.com/office/2006/relationships/activeXControlBinary" Target="activeX391.bin"/></Relationships>
</file>

<file path=xl/activeX/_rels/activeX392.xml.rels><?xml version="1.0" encoding="UTF-8" standalone="yes"?>
<Relationships xmlns="http://schemas.openxmlformats.org/package/2006/relationships"><Relationship Id="rId1" Type="http://schemas.microsoft.com/office/2006/relationships/activeXControlBinary" Target="activeX392.bin"/></Relationships>
</file>

<file path=xl/activeX/_rels/activeX393.xml.rels><?xml version="1.0" encoding="UTF-8" standalone="yes"?>
<Relationships xmlns="http://schemas.openxmlformats.org/package/2006/relationships"><Relationship Id="rId1" Type="http://schemas.microsoft.com/office/2006/relationships/activeXControlBinary" Target="activeX393.bin"/></Relationships>
</file>

<file path=xl/activeX/_rels/activeX394.xml.rels><?xml version="1.0" encoding="UTF-8" standalone="yes"?>
<Relationships xmlns="http://schemas.openxmlformats.org/package/2006/relationships"><Relationship Id="rId1" Type="http://schemas.microsoft.com/office/2006/relationships/activeXControlBinary" Target="activeX394.bin"/></Relationships>
</file>

<file path=xl/activeX/_rels/activeX395.xml.rels><?xml version="1.0" encoding="UTF-8" standalone="yes"?>
<Relationships xmlns="http://schemas.openxmlformats.org/package/2006/relationships"><Relationship Id="rId1" Type="http://schemas.microsoft.com/office/2006/relationships/activeXControlBinary" Target="activeX395.bin"/></Relationships>
</file>

<file path=xl/activeX/_rels/activeX396.xml.rels><?xml version="1.0" encoding="UTF-8" standalone="yes"?>
<Relationships xmlns="http://schemas.openxmlformats.org/package/2006/relationships"><Relationship Id="rId1" Type="http://schemas.microsoft.com/office/2006/relationships/activeXControlBinary" Target="activeX396.bin"/></Relationships>
</file>

<file path=xl/activeX/_rels/activeX397.xml.rels><?xml version="1.0" encoding="UTF-8" standalone="yes"?>
<Relationships xmlns="http://schemas.openxmlformats.org/package/2006/relationships"><Relationship Id="rId1" Type="http://schemas.microsoft.com/office/2006/relationships/activeXControlBinary" Target="activeX397.bin"/></Relationships>
</file>

<file path=xl/activeX/_rels/activeX398.xml.rels><?xml version="1.0" encoding="UTF-8" standalone="yes"?>
<Relationships xmlns="http://schemas.openxmlformats.org/package/2006/relationships"><Relationship Id="rId1" Type="http://schemas.microsoft.com/office/2006/relationships/activeXControlBinary" Target="activeX398.bin"/></Relationships>
</file>

<file path=xl/activeX/_rels/activeX399.xml.rels><?xml version="1.0" encoding="UTF-8" standalone="yes"?>
<Relationships xmlns="http://schemas.openxmlformats.org/package/2006/relationships"><Relationship Id="rId1" Type="http://schemas.microsoft.com/office/2006/relationships/activeXControlBinary" Target="activeX399.bin"/></Relationships>
</file>

<file path=xl/activeX/_rels/activeX400.xml.rels><?xml version="1.0" encoding="UTF-8" standalone="yes"?>
<Relationships xmlns="http://schemas.openxmlformats.org/package/2006/relationships"><Relationship Id="rId1" Type="http://schemas.microsoft.com/office/2006/relationships/activeXControlBinary" Target="activeX400.bin"/></Relationships>
</file>

<file path=xl/activeX/_rels/activeX401.xml.rels><?xml version="1.0" encoding="UTF-8" standalone="yes"?>
<Relationships xmlns="http://schemas.openxmlformats.org/package/2006/relationships"><Relationship Id="rId1" Type="http://schemas.microsoft.com/office/2006/relationships/activeXControlBinary" Target="activeX401.bin"/></Relationships>
</file>

<file path=xl/activeX/_rels/activeX402.xml.rels><?xml version="1.0" encoding="UTF-8" standalone="yes"?>
<Relationships xmlns="http://schemas.openxmlformats.org/package/2006/relationships"><Relationship Id="rId1" Type="http://schemas.microsoft.com/office/2006/relationships/activeXControlBinary" Target="activeX402.bin"/></Relationships>
</file>

<file path=xl/activeX/_rels/activeX403.xml.rels><?xml version="1.0" encoding="UTF-8" standalone="yes"?>
<Relationships xmlns="http://schemas.openxmlformats.org/package/2006/relationships"><Relationship Id="rId1" Type="http://schemas.microsoft.com/office/2006/relationships/activeXControlBinary" Target="activeX403.bin"/></Relationships>
</file>

<file path=xl/activeX/_rels/activeX404.xml.rels><?xml version="1.0" encoding="UTF-8" standalone="yes"?>
<Relationships xmlns="http://schemas.openxmlformats.org/package/2006/relationships"><Relationship Id="rId1" Type="http://schemas.microsoft.com/office/2006/relationships/activeXControlBinary" Target="activeX404.bin"/></Relationships>
</file>

<file path=xl/activeX/_rels/activeX405.xml.rels><?xml version="1.0" encoding="UTF-8" standalone="yes"?>
<Relationships xmlns="http://schemas.openxmlformats.org/package/2006/relationships"><Relationship Id="rId1" Type="http://schemas.microsoft.com/office/2006/relationships/activeXControlBinary" Target="activeX405.bin"/></Relationships>
</file>

<file path=xl/activeX/_rels/activeX406.xml.rels><?xml version="1.0" encoding="UTF-8" standalone="yes"?>
<Relationships xmlns="http://schemas.openxmlformats.org/package/2006/relationships"><Relationship Id="rId1" Type="http://schemas.microsoft.com/office/2006/relationships/activeXControlBinary" Target="activeX406.bin"/></Relationships>
</file>

<file path=xl/activeX/_rels/activeX407.xml.rels><?xml version="1.0" encoding="UTF-8" standalone="yes"?>
<Relationships xmlns="http://schemas.openxmlformats.org/package/2006/relationships"><Relationship Id="rId1" Type="http://schemas.microsoft.com/office/2006/relationships/activeXControlBinary" Target="activeX407.bin"/></Relationships>
</file>

<file path=xl/activeX/_rels/activeX408.xml.rels><?xml version="1.0" encoding="UTF-8" standalone="yes"?>
<Relationships xmlns="http://schemas.openxmlformats.org/package/2006/relationships"><Relationship Id="rId1" Type="http://schemas.microsoft.com/office/2006/relationships/activeXControlBinary" Target="activeX408.bin"/></Relationships>
</file>

<file path=xl/activeX/_rels/activeX409.xml.rels><?xml version="1.0" encoding="UTF-8" standalone="yes"?>
<Relationships xmlns="http://schemas.openxmlformats.org/package/2006/relationships"><Relationship Id="rId1" Type="http://schemas.microsoft.com/office/2006/relationships/activeXControlBinary" Target="activeX409.bin"/></Relationships>
</file>

<file path=xl/activeX/_rels/activeX410.xml.rels><?xml version="1.0" encoding="UTF-8" standalone="yes"?>
<Relationships xmlns="http://schemas.openxmlformats.org/package/2006/relationships"><Relationship Id="rId1" Type="http://schemas.microsoft.com/office/2006/relationships/activeXControlBinary" Target="activeX410.bin"/></Relationships>
</file>

<file path=xl/activeX/_rels/activeX411.xml.rels><?xml version="1.0" encoding="UTF-8" standalone="yes"?>
<Relationships xmlns="http://schemas.openxmlformats.org/package/2006/relationships"><Relationship Id="rId1" Type="http://schemas.microsoft.com/office/2006/relationships/activeXControlBinary" Target="activeX411.bin"/></Relationships>
</file>

<file path=xl/activeX/_rels/activeX412.xml.rels><?xml version="1.0" encoding="UTF-8" standalone="yes"?>
<Relationships xmlns="http://schemas.openxmlformats.org/package/2006/relationships"><Relationship Id="rId1" Type="http://schemas.microsoft.com/office/2006/relationships/activeXControlBinary" Target="activeX412.bin"/></Relationships>
</file>

<file path=xl/activeX/_rels/activeX413.xml.rels><?xml version="1.0" encoding="UTF-8" standalone="yes"?>
<Relationships xmlns="http://schemas.openxmlformats.org/package/2006/relationships"><Relationship Id="rId1" Type="http://schemas.microsoft.com/office/2006/relationships/activeXControlBinary" Target="activeX413.bin"/></Relationships>
</file>

<file path=xl/activeX/_rels/activeX414.xml.rels><?xml version="1.0" encoding="UTF-8" standalone="yes"?>
<Relationships xmlns="http://schemas.openxmlformats.org/package/2006/relationships"><Relationship Id="rId1" Type="http://schemas.microsoft.com/office/2006/relationships/activeXControlBinary" Target="activeX414.bin"/></Relationships>
</file>

<file path=xl/activeX/_rels/activeX415.xml.rels><?xml version="1.0" encoding="UTF-8" standalone="yes"?>
<Relationships xmlns="http://schemas.openxmlformats.org/package/2006/relationships"><Relationship Id="rId1" Type="http://schemas.microsoft.com/office/2006/relationships/activeXControlBinary" Target="activeX415.bin"/></Relationships>
</file>

<file path=xl/activeX/_rels/activeX416.xml.rels><?xml version="1.0" encoding="UTF-8" standalone="yes"?>
<Relationships xmlns="http://schemas.openxmlformats.org/package/2006/relationships"><Relationship Id="rId1" Type="http://schemas.microsoft.com/office/2006/relationships/activeXControlBinary" Target="activeX416.bin"/></Relationships>
</file>

<file path=xl/activeX/_rels/activeX417.xml.rels><?xml version="1.0" encoding="UTF-8" standalone="yes"?>
<Relationships xmlns="http://schemas.openxmlformats.org/package/2006/relationships"><Relationship Id="rId1" Type="http://schemas.microsoft.com/office/2006/relationships/activeXControlBinary" Target="activeX417.bin"/></Relationships>
</file>

<file path=xl/activeX/_rels/activeX418.xml.rels><?xml version="1.0" encoding="UTF-8" standalone="yes"?>
<Relationships xmlns="http://schemas.openxmlformats.org/package/2006/relationships"><Relationship Id="rId1" Type="http://schemas.microsoft.com/office/2006/relationships/activeXControlBinary" Target="activeX418.bin"/></Relationships>
</file>

<file path=xl/activeX/_rels/activeX419.xml.rels><?xml version="1.0" encoding="UTF-8" standalone="yes"?>
<Relationships xmlns="http://schemas.openxmlformats.org/package/2006/relationships"><Relationship Id="rId1" Type="http://schemas.microsoft.com/office/2006/relationships/activeXControlBinary" Target="activeX419.bin"/></Relationships>
</file>

<file path=xl/activeX/_rels/activeX420.xml.rels><?xml version="1.0" encoding="UTF-8" standalone="yes"?>
<Relationships xmlns="http://schemas.openxmlformats.org/package/2006/relationships"><Relationship Id="rId1" Type="http://schemas.microsoft.com/office/2006/relationships/activeXControlBinary" Target="activeX420.bin"/></Relationships>
</file>

<file path=xl/activeX/_rels/activeX421.xml.rels><?xml version="1.0" encoding="UTF-8" standalone="yes"?>
<Relationships xmlns="http://schemas.openxmlformats.org/package/2006/relationships"><Relationship Id="rId1" Type="http://schemas.microsoft.com/office/2006/relationships/activeXControlBinary" Target="activeX421.bin"/></Relationships>
</file>

<file path=xl/activeX/_rels/activeX422.xml.rels><?xml version="1.0" encoding="UTF-8" standalone="yes"?>
<Relationships xmlns="http://schemas.openxmlformats.org/package/2006/relationships"><Relationship Id="rId1" Type="http://schemas.microsoft.com/office/2006/relationships/activeXControlBinary" Target="activeX422.bin"/></Relationships>
</file>

<file path=xl/activeX/_rels/activeX423.xml.rels><?xml version="1.0" encoding="UTF-8" standalone="yes"?>
<Relationships xmlns="http://schemas.openxmlformats.org/package/2006/relationships"><Relationship Id="rId1" Type="http://schemas.microsoft.com/office/2006/relationships/activeXControlBinary" Target="activeX423.bin"/></Relationships>
</file>

<file path=xl/activeX/_rels/activeX424.xml.rels><?xml version="1.0" encoding="UTF-8" standalone="yes"?>
<Relationships xmlns="http://schemas.openxmlformats.org/package/2006/relationships"><Relationship Id="rId1" Type="http://schemas.microsoft.com/office/2006/relationships/activeXControlBinary" Target="activeX424.bin"/></Relationships>
</file>

<file path=xl/activeX/_rels/activeX425.xml.rels><?xml version="1.0" encoding="UTF-8" standalone="yes"?>
<Relationships xmlns="http://schemas.openxmlformats.org/package/2006/relationships"><Relationship Id="rId1" Type="http://schemas.microsoft.com/office/2006/relationships/activeXControlBinary" Target="activeX425.bin"/></Relationships>
</file>

<file path=xl/activeX/_rels/activeX426.xml.rels><?xml version="1.0" encoding="UTF-8" standalone="yes"?>
<Relationships xmlns="http://schemas.openxmlformats.org/package/2006/relationships"><Relationship Id="rId1" Type="http://schemas.microsoft.com/office/2006/relationships/activeXControlBinary" Target="activeX426.bin"/></Relationships>
</file>

<file path=xl/activeX/_rels/activeX427.xml.rels><?xml version="1.0" encoding="UTF-8" standalone="yes"?>
<Relationships xmlns="http://schemas.openxmlformats.org/package/2006/relationships"><Relationship Id="rId1" Type="http://schemas.microsoft.com/office/2006/relationships/activeXControlBinary" Target="activeX427.bin"/></Relationships>
</file>

<file path=xl/activeX/_rels/activeX428.xml.rels><?xml version="1.0" encoding="UTF-8" standalone="yes"?>
<Relationships xmlns="http://schemas.openxmlformats.org/package/2006/relationships"><Relationship Id="rId1" Type="http://schemas.microsoft.com/office/2006/relationships/activeXControlBinary" Target="activeX428.bin"/></Relationships>
</file>

<file path=xl/activeX/_rels/activeX429.xml.rels><?xml version="1.0" encoding="UTF-8" standalone="yes"?>
<Relationships xmlns="http://schemas.openxmlformats.org/package/2006/relationships"><Relationship Id="rId1" Type="http://schemas.microsoft.com/office/2006/relationships/activeXControlBinary" Target="activeX429.bin"/></Relationships>
</file>

<file path=xl/activeX/_rels/activeX430.xml.rels><?xml version="1.0" encoding="UTF-8" standalone="yes"?>
<Relationships xmlns="http://schemas.openxmlformats.org/package/2006/relationships"><Relationship Id="rId1" Type="http://schemas.microsoft.com/office/2006/relationships/activeXControlBinary" Target="activeX430.bin"/></Relationships>
</file>

<file path=xl/activeX/_rels/activeX431.xml.rels><?xml version="1.0" encoding="UTF-8" standalone="yes"?>
<Relationships xmlns="http://schemas.openxmlformats.org/package/2006/relationships"><Relationship Id="rId1" Type="http://schemas.microsoft.com/office/2006/relationships/activeXControlBinary" Target="activeX431.bin"/></Relationships>
</file>

<file path=xl/activeX/_rels/activeX432.xml.rels><?xml version="1.0" encoding="UTF-8" standalone="yes"?>
<Relationships xmlns="http://schemas.openxmlformats.org/package/2006/relationships"><Relationship Id="rId1" Type="http://schemas.microsoft.com/office/2006/relationships/activeXControlBinary" Target="activeX432.bin"/></Relationships>
</file>

<file path=xl/activeX/_rels/activeX433.xml.rels><?xml version="1.0" encoding="UTF-8" standalone="yes"?>
<Relationships xmlns="http://schemas.openxmlformats.org/package/2006/relationships"><Relationship Id="rId1" Type="http://schemas.microsoft.com/office/2006/relationships/activeXControlBinary" Target="activeX433.bin"/></Relationships>
</file>

<file path=xl/activeX/_rels/activeX434.xml.rels><?xml version="1.0" encoding="UTF-8" standalone="yes"?>
<Relationships xmlns="http://schemas.openxmlformats.org/package/2006/relationships"><Relationship Id="rId1" Type="http://schemas.microsoft.com/office/2006/relationships/activeXControlBinary" Target="activeX434.bin"/></Relationships>
</file>

<file path=xl/activeX/_rels/activeX435.xml.rels><?xml version="1.0" encoding="UTF-8" standalone="yes"?>
<Relationships xmlns="http://schemas.openxmlformats.org/package/2006/relationships"><Relationship Id="rId1" Type="http://schemas.microsoft.com/office/2006/relationships/activeXControlBinary" Target="activeX435.bin"/></Relationships>
</file>

<file path=xl/activeX/_rels/activeX436.xml.rels><?xml version="1.0" encoding="UTF-8" standalone="yes"?>
<Relationships xmlns="http://schemas.openxmlformats.org/package/2006/relationships"><Relationship Id="rId1" Type="http://schemas.microsoft.com/office/2006/relationships/activeXControlBinary" Target="activeX436.bin"/></Relationships>
</file>

<file path=xl/activeX/_rels/activeX437.xml.rels><?xml version="1.0" encoding="UTF-8" standalone="yes"?>
<Relationships xmlns="http://schemas.openxmlformats.org/package/2006/relationships"><Relationship Id="rId1" Type="http://schemas.microsoft.com/office/2006/relationships/activeXControlBinary" Target="activeX437.bin"/></Relationships>
</file>

<file path=xl/activeX/_rels/activeX438.xml.rels><?xml version="1.0" encoding="UTF-8" standalone="yes"?>
<Relationships xmlns="http://schemas.openxmlformats.org/package/2006/relationships"><Relationship Id="rId1" Type="http://schemas.microsoft.com/office/2006/relationships/activeXControlBinary" Target="activeX438.bin"/></Relationships>
</file>

<file path=xl/activeX/_rels/activeX439.xml.rels><?xml version="1.0" encoding="UTF-8" standalone="yes"?>
<Relationships xmlns="http://schemas.openxmlformats.org/package/2006/relationships"><Relationship Id="rId1" Type="http://schemas.microsoft.com/office/2006/relationships/activeXControlBinary" Target="activeX439.bin"/></Relationships>
</file>

<file path=xl/activeX/_rels/activeX440.xml.rels><?xml version="1.0" encoding="UTF-8" standalone="yes"?>
<Relationships xmlns="http://schemas.openxmlformats.org/package/2006/relationships"><Relationship Id="rId1" Type="http://schemas.microsoft.com/office/2006/relationships/activeXControlBinary" Target="activeX440.bin"/></Relationships>
</file>

<file path=xl/activeX/_rels/activeX441.xml.rels><?xml version="1.0" encoding="UTF-8" standalone="yes"?>
<Relationships xmlns="http://schemas.openxmlformats.org/package/2006/relationships"><Relationship Id="rId1" Type="http://schemas.microsoft.com/office/2006/relationships/activeXControlBinary" Target="activeX441.bin"/></Relationships>
</file>

<file path=xl/activeX/_rels/activeX442.xml.rels><?xml version="1.0" encoding="UTF-8" standalone="yes"?>
<Relationships xmlns="http://schemas.openxmlformats.org/package/2006/relationships"><Relationship Id="rId1" Type="http://schemas.microsoft.com/office/2006/relationships/activeXControlBinary" Target="activeX442.bin"/></Relationships>
</file>

<file path=xl/activeX/_rels/activeX443.xml.rels><?xml version="1.0" encoding="UTF-8" standalone="yes"?>
<Relationships xmlns="http://schemas.openxmlformats.org/package/2006/relationships"><Relationship Id="rId1" Type="http://schemas.microsoft.com/office/2006/relationships/activeXControlBinary" Target="activeX443.bin"/></Relationships>
</file>

<file path=xl/activeX/_rels/activeX444.xml.rels><?xml version="1.0" encoding="UTF-8" standalone="yes"?>
<Relationships xmlns="http://schemas.openxmlformats.org/package/2006/relationships"><Relationship Id="rId1" Type="http://schemas.microsoft.com/office/2006/relationships/activeXControlBinary" Target="activeX444.bin"/></Relationships>
</file>

<file path=xl/activeX/_rels/activeX445.xml.rels><?xml version="1.0" encoding="UTF-8" standalone="yes"?>
<Relationships xmlns="http://schemas.openxmlformats.org/package/2006/relationships"><Relationship Id="rId1" Type="http://schemas.microsoft.com/office/2006/relationships/activeXControlBinary" Target="activeX445.bin"/></Relationships>
</file>

<file path=xl/activeX/_rels/activeX446.xml.rels><?xml version="1.0" encoding="UTF-8" standalone="yes"?>
<Relationships xmlns="http://schemas.openxmlformats.org/package/2006/relationships"><Relationship Id="rId1" Type="http://schemas.microsoft.com/office/2006/relationships/activeXControlBinary" Target="activeX446.bin"/></Relationships>
</file>

<file path=xl/activeX/_rels/activeX447.xml.rels><?xml version="1.0" encoding="UTF-8" standalone="yes"?>
<Relationships xmlns="http://schemas.openxmlformats.org/package/2006/relationships"><Relationship Id="rId1" Type="http://schemas.microsoft.com/office/2006/relationships/activeXControlBinary" Target="activeX447.bin"/></Relationships>
</file>

<file path=xl/activeX/_rels/activeX448.xml.rels><?xml version="1.0" encoding="UTF-8" standalone="yes"?>
<Relationships xmlns="http://schemas.openxmlformats.org/package/2006/relationships"><Relationship Id="rId1" Type="http://schemas.microsoft.com/office/2006/relationships/activeXControlBinary" Target="activeX448.bin"/></Relationships>
</file>

<file path=xl/activeX/_rels/activeX449.xml.rels><?xml version="1.0" encoding="UTF-8" standalone="yes"?>
<Relationships xmlns="http://schemas.openxmlformats.org/package/2006/relationships"><Relationship Id="rId1" Type="http://schemas.microsoft.com/office/2006/relationships/activeXControlBinary" Target="activeX449.bin"/></Relationships>
</file>

<file path=xl/activeX/_rels/activeX450.xml.rels><?xml version="1.0" encoding="UTF-8" standalone="yes"?>
<Relationships xmlns="http://schemas.openxmlformats.org/package/2006/relationships"><Relationship Id="rId1" Type="http://schemas.microsoft.com/office/2006/relationships/activeXControlBinary" Target="activeX450.bin"/></Relationships>
</file>

<file path=xl/activeX/_rels/activeX451.xml.rels><?xml version="1.0" encoding="UTF-8" standalone="yes"?>
<Relationships xmlns="http://schemas.openxmlformats.org/package/2006/relationships"><Relationship Id="rId1" Type="http://schemas.microsoft.com/office/2006/relationships/activeXControlBinary" Target="activeX451.bin"/></Relationships>
</file>

<file path=xl/activeX/_rels/activeX452.xml.rels><?xml version="1.0" encoding="UTF-8" standalone="yes"?>
<Relationships xmlns="http://schemas.openxmlformats.org/package/2006/relationships"><Relationship Id="rId1" Type="http://schemas.microsoft.com/office/2006/relationships/activeXControlBinary" Target="activeX452.bin"/></Relationships>
</file>

<file path=xl/activeX/_rels/activeX453.xml.rels><?xml version="1.0" encoding="UTF-8" standalone="yes"?>
<Relationships xmlns="http://schemas.openxmlformats.org/package/2006/relationships"><Relationship Id="rId1" Type="http://schemas.microsoft.com/office/2006/relationships/activeXControlBinary" Target="activeX453.bin"/></Relationships>
</file>

<file path=xl/activeX/_rels/activeX454.xml.rels><?xml version="1.0" encoding="UTF-8" standalone="yes"?>
<Relationships xmlns="http://schemas.openxmlformats.org/package/2006/relationships"><Relationship Id="rId1" Type="http://schemas.microsoft.com/office/2006/relationships/activeXControlBinary" Target="activeX454.bin"/></Relationships>
</file>

<file path=xl/activeX/_rels/activeX455.xml.rels><?xml version="1.0" encoding="UTF-8" standalone="yes"?>
<Relationships xmlns="http://schemas.openxmlformats.org/package/2006/relationships"><Relationship Id="rId1" Type="http://schemas.microsoft.com/office/2006/relationships/activeXControlBinary" Target="activeX455.bin"/></Relationships>
</file>

<file path=xl/activeX/_rels/activeX456.xml.rels><?xml version="1.0" encoding="UTF-8" standalone="yes"?>
<Relationships xmlns="http://schemas.openxmlformats.org/package/2006/relationships"><Relationship Id="rId1" Type="http://schemas.microsoft.com/office/2006/relationships/activeXControlBinary" Target="activeX456.bin"/></Relationships>
</file>

<file path=xl/activeX/_rels/activeX457.xml.rels><?xml version="1.0" encoding="UTF-8" standalone="yes"?>
<Relationships xmlns="http://schemas.openxmlformats.org/package/2006/relationships"><Relationship Id="rId1" Type="http://schemas.microsoft.com/office/2006/relationships/activeXControlBinary" Target="activeX457.bin"/></Relationships>
</file>

<file path=xl/activeX/_rels/activeX458.xml.rels><?xml version="1.0" encoding="UTF-8" standalone="yes"?>
<Relationships xmlns="http://schemas.openxmlformats.org/package/2006/relationships"><Relationship Id="rId1" Type="http://schemas.microsoft.com/office/2006/relationships/activeXControlBinary" Target="activeX458.bin"/></Relationships>
</file>

<file path=xl/activeX/_rels/activeX459.xml.rels><?xml version="1.0" encoding="UTF-8" standalone="yes"?>
<Relationships xmlns="http://schemas.openxmlformats.org/package/2006/relationships"><Relationship Id="rId1" Type="http://schemas.microsoft.com/office/2006/relationships/activeXControlBinary" Target="activeX459.bin"/></Relationships>
</file>

<file path=xl/activeX/_rels/activeX460.xml.rels><?xml version="1.0" encoding="UTF-8" standalone="yes"?>
<Relationships xmlns="http://schemas.openxmlformats.org/package/2006/relationships"><Relationship Id="rId1" Type="http://schemas.microsoft.com/office/2006/relationships/activeXControlBinary" Target="activeX460.bin"/></Relationships>
</file>

<file path=xl/activeX/_rels/activeX461.xml.rels><?xml version="1.0" encoding="UTF-8" standalone="yes"?>
<Relationships xmlns="http://schemas.openxmlformats.org/package/2006/relationships"><Relationship Id="rId1" Type="http://schemas.microsoft.com/office/2006/relationships/activeXControlBinary" Target="activeX461.bin"/></Relationships>
</file>

<file path=xl/activeX/_rels/activeX462.xml.rels><?xml version="1.0" encoding="UTF-8" standalone="yes"?>
<Relationships xmlns="http://schemas.openxmlformats.org/package/2006/relationships"><Relationship Id="rId1" Type="http://schemas.microsoft.com/office/2006/relationships/activeXControlBinary" Target="activeX462.bin"/></Relationships>
</file>

<file path=xl/activeX/_rels/activeX463.xml.rels><?xml version="1.0" encoding="UTF-8" standalone="yes"?>
<Relationships xmlns="http://schemas.openxmlformats.org/package/2006/relationships"><Relationship Id="rId1" Type="http://schemas.microsoft.com/office/2006/relationships/activeXControlBinary" Target="activeX463.bin"/></Relationships>
</file>

<file path=xl/activeX/_rels/activeX464.xml.rels><?xml version="1.0" encoding="UTF-8" standalone="yes"?>
<Relationships xmlns="http://schemas.openxmlformats.org/package/2006/relationships"><Relationship Id="rId1" Type="http://schemas.microsoft.com/office/2006/relationships/activeXControlBinary" Target="activeX464.bin"/></Relationships>
</file>

<file path=xl/activeX/_rels/activeX465.xml.rels><?xml version="1.0" encoding="UTF-8" standalone="yes"?>
<Relationships xmlns="http://schemas.openxmlformats.org/package/2006/relationships"><Relationship Id="rId1" Type="http://schemas.microsoft.com/office/2006/relationships/activeXControlBinary" Target="activeX465.bin"/></Relationships>
</file>

<file path=xl/activeX/_rels/activeX466.xml.rels><?xml version="1.0" encoding="UTF-8" standalone="yes"?>
<Relationships xmlns="http://schemas.openxmlformats.org/package/2006/relationships"><Relationship Id="rId1" Type="http://schemas.microsoft.com/office/2006/relationships/activeXControlBinary" Target="activeX466.bin"/></Relationships>
</file>

<file path=xl/activeX/_rels/activeX467.xml.rels><?xml version="1.0" encoding="UTF-8" standalone="yes"?>
<Relationships xmlns="http://schemas.openxmlformats.org/package/2006/relationships"><Relationship Id="rId1" Type="http://schemas.microsoft.com/office/2006/relationships/activeXControlBinary" Target="activeX467.bin"/></Relationships>
</file>

<file path=xl/activeX/_rels/activeX468.xml.rels><?xml version="1.0" encoding="UTF-8" standalone="yes"?>
<Relationships xmlns="http://schemas.openxmlformats.org/package/2006/relationships"><Relationship Id="rId1" Type="http://schemas.microsoft.com/office/2006/relationships/activeXControlBinary" Target="activeX468.bin"/></Relationships>
</file>

<file path=xl/activeX/_rels/activeX469.xml.rels><?xml version="1.0" encoding="UTF-8" standalone="yes"?>
<Relationships xmlns="http://schemas.openxmlformats.org/package/2006/relationships"><Relationship Id="rId1" Type="http://schemas.microsoft.com/office/2006/relationships/activeXControlBinary" Target="activeX469.bin"/></Relationships>
</file>

<file path=xl/activeX/_rels/activeX470.xml.rels><?xml version="1.0" encoding="UTF-8" standalone="yes"?>
<Relationships xmlns="http://schemas.openxmlformats.org/package/2006/relationships"><Relationship Id="rId1" Type="http://schemas.microsoft.com/office/2006/relationships/activeXControlBinary" Target="activeX470.bin"/></Relationships>
</file>

<file path=xl/activeX/_rels/activeX471.xml.rels><?xml version="1.0" encoding="UTF-8" standalone="yes"?>
<Relationships xmlns="http://schemas.openxmlformats.org/package/2006/relationships"><Relationship Id="rId1" Type="http://schemas.microsoft.com/office/2006/relationships/activeXControlBinary" Target="activeX471.bin"/></Relationships>
</file>

<file path=xl/activeX/_rels/activeX472.xml.rels><?xml version="1.0" encoding="UTF-8" standalone="yes"?>
<Relationships xmlns="http://schemas.openxmlformats.org/package/2006/relationships"><Relationship Id="rId1" Type="http://schemas.microsoft.com/office/2006/relationships/activeXControlBinary" Target="activeX472.bin"/></Relationships>
</file>

<file path=xl/activeX/_rels/activeX473.xml.rels><?xml version="1.0" encoding="UTF-8" standalone="yes"?>
<Relationships xmlns="http://schemas.openxmlformats.org/package/2006/relationships"><Relationship Id="rId1" Type="http://schemas.microsoft.com/office/2006/relationships/activeXControlBinary" Target="activeX473.bin"/></Relationships>
</file>

<file path=xl/activeX/_rels/activeX474.xml.rels><?xml version="1.0" encoding="UTF-8" standalone="yes"?>
<Relationships xmlns="http://schemas.openxmlformats.org/package/2006/relationships"><Relationship Id="rId1" Type="http://schemas.microsoft.com/office/2006/relationships/activeXControlBinary" Target="activeX474.bin"/></Relationships>
</file>

<file path=xl/activeX/_rels/activeX475.xml.rels><?xml version="1.0" encoding="UTF-8" standalone="yes"?>
<Relationships xmlns="http://schemas.openxmlformats.org/package/2006/relationships"><Relationship Id="rId1" Type="http://schemas.microsoft.com/office/2006/relationships/activeXControlBinary" Target="activeX475.bin"/></Relationships>
</file>

<file path=xl/activeX/_rels/activeX476.xml.rels><?xml version="1.0" encoding="UTF-8" standalone="yes"?>
<Relationships xmlns="http://schemas.openxmlformats.org/package/2006/relationships"><Relationship Id="rId1" Type="http://schemas.microsoft.com/office/2006/relationships/activeXControlBinary" Target="activeX476.bin"/></Relationships>
</file>

<file path=xl/activeX/_rels/activeX477.xml.rels><?xml version="1.0" encoding="UTF-8" standalone="yes"?>
<Relationships xmlns="http://schemas.openxmlformats.org/package/2006/relationships"><Relationship Id="rId1" Type="http://schemas.microsoft.com/office/2006/relationships/activeXControlBinary" Target="activeX477.bin"/></Relationships>
</file>

<file path=xl/activeX/_rels/activeX478.xml.rels><?xml version="1.0" encoding="UTF-8" standalone="yes"?>
<Relationships xmlns="http://schemas.openxmlformats.org/package/2006/relationships"><Relationship Id="rId1" Type="http://schemas.microsoft.com/office/2006/relationships/activeXControlBinary" Target="activeX478.bin"/></Relationships>
</file>

<file path=xl/activeX/_rels/activeX479.xml.rels><?xml version="1.0" encoding="UTF-8" standalone="yes"?>
<Relationships xmlns="http://schemas.openxmlformats.org/package/2006/relationships"><Relationship Id="rId1" Type="http://schemas.microsoft.com/office/2006/relationships/activeXControlBinary" Target="activeX479.bin"/></Relationships>
</file>

<file path=xl/activeX/_rels/activeX480.xml.rels><?xml version="1.0" encoding="UTF-8" standalone="yes"?>
<Relationships xmlns="http://schemas.openxmlformats.org/package/2006/relationships"><Relationship Id="rId1" Type="http://schemas.microsoft.com/office/2006/relationships/activeXControlBinary" Target="activeX480.bin"/></Relationships>
</file>

<file path=xl/activeX/_rels/activeX481.xml.rels><?xml version="1.0" encoding="UTF-8" standalone="yes"?>
<Relationships xmlns="http://schemas.openxmlformats.org/package/2006/relationships"><Relationship Id="rId1" Type="http://schemas.microsoft.com/office/2006/relationships/activeXControlBinary" Target="activeX481.bin"/></Relationships>
</file>

<file path=xl/activeX/_rels/activeX482.xml.rels><?xml version="1.0" encoding="UTF-8" standalone="yes"?>
<Relationships xmlns="http://schemas.openxmlformats.org/package/2006/relationships"><Relationship Id="rId1" Type="http://schemas.microsoft.com/office/2006/relationships/activeXControlBinary" Target="activeX482.bin"/></Relationships>
</file>

<file path=xl/activeX/_rels/activeX483.xml.rels><?xml version="1.0" encoding="UTF-8" standalone="yes"?>
<Relationships xmlns="http://schemas.openxmlformats.org/package/2006/relationships"><Relationship Id="rId1" Type="http://schemas.microsoft.com/office/2006/relationships/activeXControlBinary" Target="activeX483.bin"/></Relationships>
</file>

<file path=xl/activeX/_rels/activeX484.xml.rels><?xml version="1.0" encoding="UTF-8" standalone="yes"?>
<Relationships xmlns="http://schemas.openxmlformats.org/package/2006/relationships"><Relationship Id="rId1" Type="http://schemas.microsoft.com/office/2006/relationships/activeXControlBinary" Target="activeX484.bin"/></Relationships>
</file>

<file path=xl/activeX/_rels/activeX485.xml.rels><?xml version="1.0" encoding="UTF-8" standalone="yes"?>
<Relationships xmlns="http://schemas.openxmlformats.org/package/2006/relationships"><Relationship Id="rId1" Type="http://schemas.microsoft.com/office/2006/relationships/activeXControlBinary" Target="activeX485.bin"/></Relationships>
</file>

<file path=xl/activeX/_rels/activeX486.xml.rels><?xml version="1.0" encoding="UTF-8" standalone="yes"?>
<Relationships xmlns="http://schemas.openxmlformats.org/package/2006/relationships"><Relationship Id="rId1" Type="http://schemas.microsoft.com/office/2006/relationships/activeXControlBinary" Target="activeX486.bin"/></Relationships>
</file>

<file path=xl/activeX/_rels/activeX487.xml.rels><?xml version="1.0" encoding="UTF-8" standalone="yes"?>
<Relationships xmlns="http://schemas.openxmlformats.org/package/2006/relationships"><Relationship Id="rId1" Type="http://schemas.microsoft.com/office/2006/relationships/activeXControlBinary" Target="activeX487.bin"/></Relationships>
</file>

<file path=xl/activeX/_rels/activeX488.xml.rels><?xml version="1.0" encoding="UTF-8" standalone="yes"?>
<Relationships xmlns="http://schemas.openxmlformats.org/package/2006/relationships"><Relationship Id="rId1" Type="http://schemas.microsoft.com/office/2006/relationships/activeXControlBinary" Target="activeX488.bin"/></Relationships>
</file>

<file path=xl/activeX/_rels/activeX489.xml.rels><?xml version="1.0" encoding="UTF-8" standalone="yes"?>
<Relationships xmlns="http://schemas.openxmlformats.org/package/2006/relationships"><Relationship Id="rId1" Type="http://schemas.microsoft.com/office/2006/relationships/activeXControlBinary" Target="activeX489.bin"/></Relationships>
</file>

<file path=xl/activeX/_rels/activeX490.xml.rels><?xml version="1.0" encoding="UTF-8" standalone="yes"?>
<Relationships xmlns="http://schemas.openxmlformats.org/package/2006/relationships"><Relationship Id="rId1" Type="http://schemas.microsoft.com/office/2006/relationships/activeXControlBinary" Target="activeX490.bin"/></Relationships>
</file>

<file path=xl/activeX/_rels/activeX491.xml.rels><?xml version="1.0" encoding="UTF-8" standalone="yes"?>
<Relationships xmlns="http://schemas.openxmlformats.org/package/2006/relationships"><Relationship Id="rId1" Type="http://schemas.microsoft.com/office/2006/relationships/activeXControlBinary" Target="activeX491.bin"/></Relationships>
</file>

<file path=xl/activeX/_rels/activeX492.xml.rels><?xml version="1.0" encoding="UTF-8" standalone="yes"?>
<Relationships xmlns="http://schemas.openxmlformats.org/package/2006/relationships"><Relationship Id="rId1" Type="http://schemas.microsoft.com/office/2006/relationships/activeXControlBinary" Target="activeX492.bin"/></Relationships>
</file>

<file path=xl/activeX/_rels/activeX493.xml.rels><?xml version="1.0" encoding="UTF-8" standalone="yes"?>
<Relationships xmlns="http://schemas.openxmlformats.org/package/2006/relationships"><Relationship Id="rId1" Type="http://schemas.microsoft.com/office/2006/relationships/activeXControlBinary" Target="activeX493.bin"/></Relationships>
</file>

<file path=xl/activeX/_rels/activeX494.xml.rels><?xml version="1.0" encoding="UTF-8" standalone="yes"?>
<Relationships xmlns="http://schemas.openxmlformats.org/package/2006/relationships"><Relationship Id="rId1" Type="http://schemas.microsoft.com/office/2006/relationships/activeXControlBinary" Target="activeX494.bin"/></Relationships>
</file>

<file path=xl/activeX/_rels/activeX495.xml.rels><?xml version="1.0" encoding="UTF-8" standalone="yes"?>
<Relationships xmlns="http://schemas.openxmlformats.org/package/2006/relationships"><Relationship Id="rId1" Type="http://schemas.microsoft.com/office/2006/relationships/activeXControlBinary" Target="activeX495.bin"/></Relationships>
</file>

<file path=xl/activeX/_rels/activeX496.xml.rels><?xml version="1.0" encoding="UTF-8" standalone="yes"?>
<Relationships xmlns="http://schemas.openxmlformats.org/package/2006/relationships"><Relationship Id="rId1" Type="http://schemas.microsoft.com/office/2006/relationships/activeXControlBinary" Target="activeX496.bin"/></Relationships>
</file>

<file path=xl/activeX/_rels/activeX497.xml.rels><?xml version="1.0" encoding="UTF-8" standalone="yes"?>
<Relationships xmlns="http://schemas.openxmlformats.org/package/2006/relationships"><Relationship Id="rId1" Type="http://schemas.microsoft.com/office/2006/relationships/activeXControlBinary" Target="activeX497.bin"/></Relationships>
</file>

<file path=xl/activeX/_rels/activeX498.xml.rels><?xml version="1.0" encoding="UTF-8" standalone="yes"?>
<Relationships xmlns="http://schemas.openxmlformats.org/package/2006/relationships"><Relationship Id="rId1" Type="http://schemas.microsoft.com/office/2006/relationships/activeXControlBinary" Target="activeX498.bin"/></Relationships>
</file>

<file path=xl/activeX/_rels/activeX499.xml.rels><?xml version="1.0" encoding="UTF-8" standalone="yes"?>
<Relationships xmlns="http://schemas.openxmlformats.org/package/2006/relationships"><Relationship Id="rId1" Type="http://schemas.microsoft.com/office/2006/relationships/activeXControlBinary" Target="activeX499.bin"/></Relationships>
</file>

<file path=xl/activeX/_rels/activeX500.xml.rels><?xml version="1.0" encoding="UTF-8" standalone="yes"?>
<Relationships xmlns="http://schemas.openxmlformats.org/package/2006/relationships"><Relationship Id="rId1" Type="http://schemas.microsoft.com/office/2006/relationships/activeXControlBinary" Target="activeX500.bin"/></Relationships>
</file>

<file path=xl/activeX/_rels/activeX501.xml.rels><?xml version="1.0" encoding="UTF-8" standalone="yes"?>
<Relationships xmlns="http://schemas.openxmlformats.org/package/2006/relationships"><Relationship Id="rId1" Type="http://schemas.microsoft.com/office/2006/relationships/activeXControlBinary" Target="activeX501.bin"/></Relationships>
</file>

<file path=xl/activeX/_rels/activeX502.xml.rels><?xml version="1.0" encoding="UTF-8" standalone="yes"?>
<Relationships xmlns="http://schemas.openxmlformats.org/package/2006/relationships"><Relationship Id="rId1" Type="http://schemas.microsoft.com/office/2006/relationships/activeXControlBinary" Target="activeX502.bin"/></Relationships>
</file>

<file path=xl/activeX/_rels/activeX503.xml.rels><?xml version="1.0" encoding="UTF-8" standalone="yes"?>
<Relationships xmlns="http://schemas.openxmlformats.org/package/2006/relationships"><Relationship Id="rId1" Type="http://schemas.microsoft.com/office/2006/relationships/activeXControlBinary" Target="activeX503.bin"/></Relationships>
</file>

<file path=xl/activeX/_rels/activeX504.xml.rels><?xml version="1.0" encoding="UTF-8" standalone="yes"?>
<Relationships xmlns="http://schemas.openxmlformats.org/package/2006/relationships"><Relationship Id="rId1" Type="http://schemas.microsoft.com/office/2006/relationships/activeXControlBinary" Target="activeX504.bin"/></Relationships>
</file>

<file path=xl/activeX/_rels/activeX505.xml.rels><?xml version="1.0" encoding="UTF-8" standalone="yes"?>
<Relationships xmlns="http://schemas.openxmlformats.org/package/2006/relationships"><Relationship Id="rId1" Type="http://schemas.microsoft.com/office/2006/relationships/activeXControlBinary" Target="activeX505.bin"/></Relationships>
</file>

<file path=xl/activeX/_rels/activeX506.xml.rels><?xml version="1.0" encoding="UTF-8" standalone="yes"?>
<Relationships xmlns="http://schemas.openxmlformats.org/package/2006/relationships"><Relationship Id="rId1" Type="http://schemas.microsoft.com/office/2006/relationships/activeXControlBinary" Target="activeX506.bin"/></Relationships>
</file>

<file path=xl/activeX/_rels/activeX507.xml.rels><?xml version="1.0" encoding="UTF-8" standalone="yes"?>
<Relationships xmlns="http://schemas.openxmlformats.org/package/2006/relationships"><Relationship Id="rId1" Type="http://schemas.microsoft.com/office/2006/relationships/activeXControlBinary" Target="activeX507.bin"/></Relationships>
</file>

<file path=xl/activeX/_rels/activeX508.xml.rels><?xml version="1.0" encoding="UTF-8" standalone="yes"?>
<Relationships xmlns="http://schemas.openxmlformats.org/package/2006/relationships"><Relationship Id="rId1" Type="http://schemas.microsoft.com/office/2006/relationships/activeXControlBinary" Target="activeX508.bin"/></Relationships>
</file>

<file path=xl/activeX/_rels/activeX509.xml.rels><?xml version="1.0" encoding="UTF-8" standalone="yes"?>
<Relationships xmlns="http://schemas.openxmlformats.org/package/2006/relationships"><Relationship Id="rId1" Type="http://schemas.microsoft.com/office/2006/relationships/activeXControlBinary" Target="activeX509.bin"/></Relationships>
</file>

<file path=xl/activeX/_rels/activeX510.xml.rels><?xml version="1.0" encoding="UTF-8" standalone="yes"?>
<Relationships xmlns="http://schemas.openxmlformats.org/package/2006/relationships"><Relationship Id="rId1" Type="http://schemas.microsoft.com/office/2006/relationships/activeXControlBinary" Target="activeX510.bin"/></Relationships>
</file>

<file path=xl/activeX/_rels/activeX511.xml.rels><?xml version="1.0" encoding="UTF-8" standalone="yes"?>
<Relationships xmlns="http://schemas.openxmlformats.org/package/2006/relationships"><Relationship Id="rId1" Type="http://schemas.microsoft.com/office/2006/relationships/activeXControlBinary" Target="activeX511.bin"/></Relationships>
</file>

<file path=xl/activeX/_rels/activeX512.xml.rels><?xml version="1.0" encoding="UTF-8" standalone="yes"?>
<Relationships xmlns="http://schemas.openxmlformats.org/package/2006/relationships"><Relationship Id="rId1" Type="http://schemas.microsoft.com/office/2006/relationships/activeXControlBinary" Target="activeX512.bin"/></Relationships>
</file>

<file path=xl/activeX/_rels/activeX513.xml.rels><?xml version="1.0" encoding="UTF-8" standalone="yes"?>
<Relationships xmlns="http://schemas.openxmlformats.org/package/2006/relationships"><Relationship Id="rId1" Type="http://schemas.microsoft.com/office/2006/relationships/activeXControlBinary" Target="activeX513.bin"/></Relationships>
</file>

<file path=xl/activeX/_rels/activeX514.xml.rels><?xml version="1.0" encoding="UTF-8" standalone="yes"?>
<Relationships xmlns="http://schemas.openxmlformats.org/package/2006/relationships"><Relationship Id="rId1" Type="http://schemas.microsoft.com/office/2006/relationships/activeXControlBinary" Target="activeX514.bin"/></Relationships>
</file>

<file path=xl/activeX/_rels/activeX515.xml.rels><?xml version="1.0" encoding="UTF-8" standalone="yes"?>
<Relationships xmlns="http://schemas.openxmlformats.org/package/2006/relationships"><Relationship Id="rId1" Type="http://schemas.microsoft.com/office/2006/relationships/activeXControlBinary" Target="activeX515.bin"/></Relationships>
</file>

<file path=xl/activeX/_rels/activeX516.xml.rels><?xml version="1.0" encoding="UTF-8" standalone="yes"?>
<Relationships xmlns="http://schemas.openxmlformats.org/package/2006/relationships"><Relationship Id="rId1" Type="http://schemas.microsoft.com/office/2006/relationships/activeXControlBinary" Target="activeX516.bin"/></Relationships>
</file>

<file path=xl/activeX/_rels/activeX517.xml.rels><?xml version="1.0" encoding="UTF-8" standalone="yes"?>
<Relationships xmlns="http://schemas.openxmlformats.org/package/2006/relationships"><Relationship Id="rId1" Type="http://schemas.microsoft.com/office/2006/relationships/activeXControlBinary" Target="activeX517.bin"/></Relationships>
</file>

<file path=xl/activeX/_rels/activeX518.xml.rels><?xml version="1.0" encoding="UTF-8" standalone="yes"?>
<Relationships xmlns="http://schemas.openxmlformats.org/package/2006/relationships"><Relationship Id="rId1" Type="http://schemas.microsoft.com/office/2006/relationships/activeXControlBinary" Target="activeX518.bin"/></Relationships>
</file>

<file path=xl/activeX/_rels/activeX519.xml.rels><?xml version="1.0" encoding="UTF-8" standalone="yes"?>
<Relationships xmlns="http://schemas.openxmlformats.org/package/2006/relationships"><Relationship Id="rId1" Type="http://schemas.microsoft.com/office/2006/relationships/activeXControlBinary" Target="activeX519.bin"/></Relationships>
</file>

<file path=xl/activeX/_rels/activeX520.xml.rels><?xml version="1.0" encoding="UTF-8" standalone="yes"?>
<Relationships xmlns="http://schemas.openxmlformats.org/package/2006/relationships"><Relationship Id="rId1" Type="http://schemas.microsoft.com/office/2006/relationships/activeXControlBinary" Target="activeX520.bin"/></Relationships>
</file>

<file path=xl/activeX/_rels/activeX521.xml.rels><?xml version="1.0" encoding="UTF-8" standalone="yes"?>
<Relationships xmlns="http://schemas.openxmlformats.org/package/2006/relationships"><Relationship Id="rId1" Type="http://schemas.microsoft.com/office/2006/relationships/activeXControlBinary" Target="activeX521.bin"/></Relationships>
</file>

<file path=xl/activeX/_rels/activeX522.xml.rels><?xml version="1.0" encoding="UTF-8" standalone="yes"?>
<Relationships xmlns="http://schemas.openxmlformats.org/package/2006/relationships"><Relationship Id="rId1" Type="http://schemas.microsoft.com/office/2006/relationships/activeXControlBinary" Target="activeX522.bin"/></Relationships>
</file>

<file path=xl/activeX/_rels/activeX523.xml.rels><?xml version="1.0" encoding="UTF-8" standalone="yes"?>
<Relationships xmlns="http://schemas.openxmlformats.org/package/2006/relationships"><Relationship Id="rId1" Type="http://schemas.microsoft.com/office/2006/relationships/activeXControlBinary" Target="activeX523.bin"/></Relationships>
</file>

<file path=xl/activeX/_rels/activeX524.xml.rels><?xml version="1.0" encoding="UTF-8" standalone="yes"?>
<Relationships xmlns="http://schemas.openxmlformats.org/package/2006/relationships"><Relationship Id="rId1" Type="http://schemas.microsoft.com/office/2006/relationships/activeXControlBinary" Target="activeX524.bin"/></Relationships>
</file>

<file path=xl/activeX/_rels/activeX525.xml.rels><?xml version="1.0" encoding="UTF-8" standalone="yes"?>
<Relationships xmlns="http://schemas.openxmlformats.org/package/2006/relationships"><Relationship Id="rId1" Type="http://schemas.microsoft.com/office/2006/relationships/activeXControlBinary" Target="activeX525.bin"/></Relationships>
</file>

<file path=xl/activeX/_rels/activeX526.xml.rels><?xml version="1.0" encoding="UTF-8" standalone="yes"?>
<Relationships xmlns="http://schemas.openxmlformats.org/package/2006/relationships"><Relationship Id="rId1" Type="http://schemas.microsoft.com/office/2006/relationships/activeXControlBinary" Target="activeX526.bin"/></Relationships>
</file>

<file path=xl/activeX/_rels/activeX527.xml.rels><?xml version="1.0" encoding="UTF-8" standalone="yes"?>
<Relationships xmlns="http://schemas.openxmlformats.org/package/2006/relationships"><Relationship Id="rId1" Type="http://schemas.microsoft.com/office/2006/relationships/activeXControlBinary" Target="activeX527.bin"/></Relationships>
</file>

<file path=xl/activeX/_rels/activeX528.xml.rels><?xml version="1.0" encoding="UTF-8" standalone="yes"?>
<Relationships xmlns="http://schemas.openxmlformats.org/package/2006/relationships"><Relationship Id="rId1" Type="http://schemas.microsoft.com/office/2006/relationships/activeXControlBinary" Target="activeX528.bin"/></Relationships>
</file>

<file path=xl/activeX/_rels/activeX529.xml.rels><?xml version="1.0" encoding="UTF-8" standalone="yes"?>
<Relationships xmlns="http://schemas.openxmlformats.org/package/2006/relationships"><Relationship Id="rId1" Type="http://schemas.microsoft.com/office/2006/relationships/activeXControlBinary" Target="activeX529.bin"/></Relationships>
</file>

<file path=xl/activeX/_rels/activeX530.xml.rels><?xml version="1.0" encoding="UTF-8" standalone="yes"?>
<Relationships xmlns="http://schemas.openxmlformats.org/package/2006/relationships"><Relationship Id="rId1" Type="http://schemas.microsoft.com/office/2006/relationships/activeXControlBinary" Target="activeX530.bin"/></Relationships>
</file>

<file path=xl/activeX/_rels/activeX531.xml.rels><?xml version="1.0" encoding="UTF-8" standalone="yes"?>
<Relationships xmlns="http://schemas.openxmlformats.org/package/2006/relationships"><Relationship Id="rId1" Type="http://schemas.microsoft.com/office/2006/relationships/activeXControlBinary" Target="activeX531.bin"/></Relationships>
</file>

<file path=xl/activeX/_rels/activeX532.xml.rels><?xml version="1.0" encoding="UTF-8" standalone="yes"?>
<Relationships xmlns="http://schemas.openxmlformats.org/package/2006/relationships"><Relationship Id="rId1" Type="http://schemas.microsoft.com/office/2006/relationships/activeXControlBinary" Target="activeX532.bin"/></Relationships>
</file>

<file path=xl/activeX/_rels/activeX533.xml.rels><?xml version="1.0" encoding="UTF-8" standalone="yes"?>
<Relationships xmlns="http://schemas.openxmlformats.org/package/2006/relationships"><Relationship Id="rId1" Type="http://schemas.microsoft.com/office/2006/relationships/activeXControlBinary" Target="activeX533.bin"/></Relationships>
</file>

<file path=xl/activeX/_rels/activeX534.xml.rels><?xml version="1.0" encoding="UTF-8" standalone="yes"?>
<Relationships xmlns="http://schemas.openxmlformats.org/package/2006/relationships"><Relationship Id="rId1" Type="http://schemas.microsoft.com/office/2006/relationships/activeXControlBinary" Target="activeX534.bin"/></Relationships>
</file>

<file path=xl/activeX/_rels/activeX535.xml.rels><?xml version="1.0" encoding="UTF-8" standalone="yes"?>
<Relationships xmlns="http://schemas.openxmlformats.org/package/2006/relationships"><Relationship Id="rId1" Type="http://schemas.microsoft.com/office/2006/relationships/activeXControlBinary" Target="activeX535.bin"/></Relationships>
</file>

<file path=xl/activeX/_rels/activeX536.xml.rels><?xml version="1.0" encoding="UTF-8" standalone="yes"?>
<Relationships xmlns="http://schemas.openxmlformats.org/package/2006/relationships"><Relationship Id="rId1" Type="http://schemas.microsoft.com/office/2006/relationships/activeXControlBinary" Target="activeX536.bin"/></Relationships>
</file>

<file path=xl/activeX/_rels/activeX537.xml.rels><?xml version="1.0" encoding="UTF-8" standalone="yes"?>
<Relationships xmlns="http://schemas.openxmlformats.org/package/2006/relationships"><Relationship Id="rId1" Type="http://schemas.microsoft.com/office/2006/relationships/activeXControlBinary" Target="activeX537.bin"/></Relationships>
</file>

<file path=xl/activeX/_rels/activeX538.xml.rels><?xml version="1.0" encoding="UTF-8" standalone="yes"?>
<Relationships xmlns="http://schemas.openxmlformats.org/package/2006/relationships"><Relationship Id="rId1" Type="http://schemas.microsoft.com/office/2006/relationships/activeXControlBinary" Target="activeX538.bin"/></Relationships>
</file>

<file path=xl/activeX/_rels/activeX539.xml.rels><?xml version="1.0" encoding="UTF-8" standalone="yes"?>
<Relationships xmlns="http://schemas.openxmlformats.org/package/2006/relationships"><Relationship Id="rId1" Type="http://schemas.microsoft.com/office/2006/relationships/activeXControlBinary" Target="activeX539.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50-EC42-11CE-9E0D-00AA006002F3}" ax:persistence="persistStreamInit" r:id="rId1"/>
</file>

<file path=xl/activeX/activeX7.xml><?xml version="1.0" encoding="utf-8"?>
<ax:ocx xmlns:ax="http://schemas.microsoft.com/office/2006/activeX" xmlns:r="http://schemas.openxmlformats.org/officeDocument/2006/relationships" ax:classid="{8BD21D50-EC42-11CE-9E0D-00AA006002F3}"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activeX/activeX10.xml><?xml version="1.0" encoding="utf-8"?>
<ax:ocx xmlns:ax="http://schemas.microsoft.com/office/2006/activeX" xmlns:r="http://schemas.openxmlformats.org/officeDocument/2006/relationships" ax:classid="{8BD21D50-EC42-11CE-9E0D-00AA006002F3}" ax:persistence="persistStreamInit" r:id="rId1"/>
</file>

<file path=xl/activeX/activeX11.xml><?xml version="1.0" encoding="utf-8"?>
<ax:ocx xmlns:ax="http://schemas.microsoft.com/office/2006/activeX" xmlns:r="http://schemas.openxmlformats.org/officeDocument/2006/relationships" ax:classid="{8BD21D50-EC42-11CE-9E0D-00AA006002F3}" ax:persistence="persistStreamInit" r:id="rId1"/>
</file>

<file path=xl/activeX/activeX12.xml><?xml version="1.0" encoding="utf-8"?>
<ax:ocx xmlns:ax="http://schemas.microsoft.com/office/2006/activeX" xmlns:r="http://schemas.openxmlformats.org/officeDocument/2006/relationships" ax:classid="{8BD21D50-EC42-11CE-9E0D-00AA006002F3}" ax:persistence="persistStreamInit" r:id="rId1"/>
</file>

<file path=xl/activeX/activeX13.xml><?xml version="1.0" encoding="utf-8"?>
<ax:ocx xmlns:ax="http://schemas.microsoft.com/office/2006/activeX" xmlns:r="http://schemas.openxmlformats.org/officeDocument/2006/relationships" ax:classid="{8BD21D50-EC42-11CE-9E0D-00AA006002F3}" ax:persistence="persistStreamInit" r:id="rId1"/>
</file>

<file path=xl/activeX/activeX14.xml><?xml version="1.0" encoding="utf-8"?>
<ax:ocx xmlns:ax="http://schemas.microsoft.com/office/2006/activeX" xmlns:r="http://schemas.openxmlformats.org/officeDocument/2006/relationships" ax:classid="{8BD21D50-EC42-11CE-9E0D-00AA006002F3}" ax:persistence="persistStreamInit" r:id="rId1"/>
</file>

<file path=xl/activeX/activeX15.xml><?xml version="1.0" encoding="utf-8"?>
<ax:ocx xmlns:ax="http://schemas.microsoft.com/office/2006/activeX" xmlns:r="http://schemas.openxmlformats.org/officeDocument/2006/relationships" ax:classid="{8BD21D50-EC42-11CE-9E0D-00AA006002F3}" ax:persistence="persistStreamInit" r:id="rId1"/>
</file>

<file path=xl/activeX/activeX16.xml><?xml version="1.0" encoding="utf-8"?>
<ax:ocx xmlns:ax="http://schemas.microsoft.com/office/2006/activeX" xmlns:r="http://schemas.openxmlformats.org/officeDocument/2006/relationships" ax:classid="{8BD21D50-EC42-11CE-9E0D-00AA006002F3}" ax:persistence="persistStreamInit" r:id="rId1"/>
</file>

<file path=xl/activeX/activeX17.xml><?xml version="1.0" encoding="utf-8"?>
<ax:ocx xmlns:ax="http://schemas.microsoft.com/office/2006/activeX" xmlns:r="http://schemas.openxmlformats.org/officeDocument/2006/relationships" ax:classid="{8BD21D50-EC42-11CE-9E0D-00AA006002F3}" ax:persistence="persistStreamInit" r:id="rId1"/>
</file>

<file path=xl/activeX/activeX18.xml><?xml version="1.0" encoding="utf-8"?>
<ax:ocx xmlns:ax="http://schemas.microsoft.com/office/2006/activeX" xmlns:r="http://schemas.openxmlformats.org/officeDocument/2006/relationships" ax:classid="{8BD21D50-EC42-11CE-9E0D-00AA006002F3}" ax:persistence="persistStreamInit" r:id="rId1"/>
</file>

<file path=xl/activeX/activeX19.xml><?xml version="1.0" encoding="utf-8"?>
<ax:ocx xmlns:ax="http://schemas.microsoft.com/office/2006/activeX" xmlns:r="http://schemas.openxmlformats.org/officeDocument/2006/relationships" ax:classid="{8BD21D50-EC42-11CE-9E0D-00AA006002F3}" ax:persistence="persistStreamInit" r:id="rId1"/>
</file>

<file path=xl/activeX/activeX20.xml><?xml version="1.0" encoding="utf-8"?>
<ax:ocx xmlns:ax="http://schemas.microsoft.com/office/2006/activeX" xmlns:r="http://schemas.openxmlformats.org/officeDocument/2006/relationships" ax:classid="{8BD21D50-EC42-11CE-9E0D-00AA006002F3}" ax:persistence="persistStreamInit" r:id="rId1"/>
</file>

<file path=xl/activeX/activeX21.xml><?xml version="1.0" encoding="utf-8"?>
<ax:ocx xmlns:ax="http://schemas.microsoft.com/office/2006/activeX" xmlns:r="http://schemas.openxmlformats.org/officeDocument/2006/relationships" ax:classid="{8BD21D50-EC42-11CE-9E0D-00AA006002F3}" ax:persistence="persistStreamInit" r:id="rId1"/>
</file>

<file path=xl/activeX/activeX22.xml><?xml version="1.0" encoding="utf-8"?>
<ax:ocx xmlns:ax="http://schemas.microsoft.com/office/2006/activeX" xmlns:r="http://schemas.openxmlformats.org/officeDocument/2006/relationships" ax:classid="{8BD21D50-EC42-11CE-9E0D-00AA006002F3}" ax:persistence="persistStreamInit" r:id="rId1"/>
</file>

<file path=xl/activeX/activeX23.xml><?xml version="1.0" encoding="utf-8"?>
<ax:ocx xmlns:ax="http://schemas.microsoft.com/office/2006/activeX" xmlns:r="http://schemas.openxmlformats.org/officeDocument/2006/relationships" ax:classid="{8BD21D50-EC42-11CE-9E0D-00AA006002F3}" ax:persistence="persistStreamInit" r:id="rId1"/>
</file>

<file path=xl/activeX/activeX24.xml><?xml version="1.0" encoding="utf-8"?>
<ax:ocx xmlns:ax="http://schemas.microsoft.com/office/2006/activeX" xmlns:r="http://schemas.openxmlformats.org/officeDocument/2006/relationships" ax:classid="{8BD21D50-EC42-11CE-9E0D-00AA006002F3}" ax:persistence="persistStreamInit" r:id="rId1"/>
</file>

<file path=xl/activeX/activeX25.xml><?xml version="1.0" encoding="utf-8"?>
<ax:ocx xmlns:ax="http://schemas.microsoft.com/office/2006/activeX" xmlns:r="http://schemas.openxmlformats.org/officeDocument/2006/relationships" ax:classid="{8BD21D50-EC42-11CE-9E0D-00AA006002F3}" ax:persistence="persistStreamInit" r:id="rId1"/>
</file>

<file path=xl/activeX/activeX26.xml><?xml version="1.0" encoding="utf-8"?>
<ax:ocx xmlns:ax="http://schemas.microsoft.com/office/2006/activeX" xmlns:r="http://schemas.openxmlformats.org/officeDocument/2006/relationships" ax:classid="{8BD21D50-EC42-11CE-9E0D-00AA006002F3}" ax:persistence="persistStreamInit" r:id="rId1"/>
</file>

<file path=xl/activeX/activeX27.xml><?xml version="1.0" encoding="utf-8"?>
<ax:ocx xmlns:ax="http://schemas.microsoft.com/office/2006/activeX" xmlns:r="http://schemas.openxmlformats.org/officeDocument/2006/relationships" ax:classid="{8BD21D50-EC42-11CE-9E0D-00AA006002F3}" ax:persistence="persistStreamInit" r:id="rId1"/>
</file>

<file path=xl/activeX/activeX28.xml><?xml version="1.0" encoding="utf-8"?>
<ax:ocx xmlns:ax="http://schemas.microsoft.com/office/2006/activeX" xmlns:r="http://schemas.openxmlformats.org/officeDocument/2006/relationships" ax:classid="{8BD21D50-EC42-11CE-9E0D-00AA006002F3}" ax:persistence="persistStreamInit" r:id="rId1"/>
</file>

<file path=xl/activeX/activeX29.xml><?xml version="1.0" encoding="utf-8"?>
<ax:ocx xmlns:ax="http://schemas.microsoft.com/office/2006/activeX" xmlns:r="http://schemas.openxmlformats.org/officeDocument/2006/relationships" ax:classid="{8BD21D50-EC42-11CE-9E0D-00AA006002F3}" ax:persistence="persistStreamInit" r:id="rId1"/>
</file>

<file path=xl/activeX/activeX30.xml><?xml version="1.0" encoding="utf-8"?>
<ax:ocx xmlns:ax="http://schemas.microsoft.com/office/2006/activeX" xmlns:r="http://schemas.openxmlformats.org/officeDocument/2006/relationships" ax:classid="{8BD21D50-EC42-11CE-9E0D-00AA006002F3}" ax:persistence="persistStreamInit" r:id="rId1"/>
</file>

<file path=xl/activeX/activeX31.xml><?xml version="1.0" encoding="utf-8"?>
<ax:ocx xmlns:ax="http://schemas.microsoft.com/office/2006/activeX" xmlns:r="http://schemas.openxmlformats.org/officeDocument/2006/relationships" ax:classid="{8BD21D50-EC42-11CE-9E0D-00AA006002F3}" ax:persistence="persistStreamInit" r:id="rId1"/>
</file>

<file path=xl/activeX/activeX32.xml><?xml version="1.0" encoding="utf-8"?>
<ax:ocx xmlns:ax="http://schemas.microsoft.com/office/2006/activeX" xmlns:r="http://schemas.openxmlformats.org/officeDocument/2006/relationships" ax:classid="{8BD21D50-EC42-11CE-9E0D-00AA006002F3}" ax:persistence="persistStreamInit" r:id="rId1"/>
</file>

<file path=xl/activeX/activeX33.xml><?xml version="1.0" encoding="utf-8"?>
<ax:ocx xmlns:ax="http://schemas.microsoft.com/office/2006/activeX" xmlns:r="http://schemas.openxmlformats.org/officeDocument/2006/relationships" ax:classid="{8BD21D50-EC42-11CE-9E0D-00AA006002F3}" ax:persistence="persistStreamInit" r:id="rId1"/>
</file>

<file path=xl/activeX/activeX34.xml><?xml version="1.0" encoding="utf-8"?>
<ax:ocx xmlns:ax="http://schemas.microsoft.com/office/2006/activeX" xmlns:r="http://schemas.openxmlformats.org/officeDocument/2006/relationships" ax:classid="{8BD21D50-EC42-11CE-9E0D-00AA006002F3}" ax:persistence="persistStreamInit" r:id="rId1"/>
</file>

<file path=xl/activeX/activeX35.xml><?xml version="1.0" encoding="utf-8"?>
<ax:ocx xmlns:ax="http://schemas.microsoft.com/office/2006/activeX" xmlns:r="http://schemas.openxmlformats.org/officeDocument/2006/relationships" ax:classid="{8BD21D50-EC42-11CE-9E0D-00AA006002F3}" ax:persistence="persistStreamInit" r:id="rId1"/>
</file>

<file path=xl/activeX/activeX36.xml><?xml version="1.0" encoding="utf-8"?>
<ax:ocx xmlns:ax="http://schemas.microsoft.com/office/2006/activeX" xmlns:r="http://schemas.openxmlformats.org/officeDocument/2006/relationships" ax:classid="{8BD21D50-EC42-11CE-9E0D-00AA006002F3}" ax:persistence="persistStreamInit" r:id="rId1"/>
</file>

<file path=xl/activeX/activeX37.xml><?xml version="1.0" encoding="utf-8"?>
<ax:ocx xmlns:ax="http://schemas.microsoft.com/office/2006/activeX" xmlns:r="http://schemas.openxmlformats.org/officeDocument/2006/relationships" ax:classid="{8BD21D50-EC42-11CE-9E0D-00AA006002F3}" ax:persistence="persistStreamInit" r:id="rId1"/>
</file>

<file path=xl/activeX/activeX38.xml><?xml version="1.0" encoding="utf-8"?>
<ax:ocx xmlns:ax="http://schemas.microsoft.com/office/2006/activeX" xmlns:r="http://schemas.openxmlformats.org/officeDocument/2006/relationships" ax:classid="{8BD21D50-EC42-11CE-9E0D-00AA006002F3}" ax:persistence="persistStreamInit" r:id="rId1"/>
</file>

<file path=xl/activeX/activeX39.xml><?xml version="1.0" encoding="utf-8"?>
<ax:ocx xmlns:ax="http://schemas.microsoft.com/office/2006/activeX" xmlns:r="http://schemas.openxmlformats.org/officeDocument/2006/relationships" ax:classid="{8BD21D50-EC42-11CE-9E0D-00AA006002F3}" ax:persistence="persistStreamInit" r:id="rId1"/>
</file>

<file path=xl/activeX/activeX40.xml><?xml version="1.0" encoding="utf-8"?>
<ax:ocx xmlns:ax="http://schemas.microsoft.com/office/2006/activeX" xmlns:r="http://schemas.openxmlformats.org/officeDocument/2006/relationships" ax:classid="{8BD21D50-EC42-11CE-9E0D-00AA006002F3}" ax:persistence="persistStreamInit" r:id="rId1"/>
</file>

<file path=xl/activeX/activeX41.xml><?xml version="1.0" encoding="utf-8"?>
<ax:ocx xmlns:ax="http://schemas.microsoft.com/office/2006/activeX" xmlns:r="http://schemas.openxmlformats.org/officeDocument/2006/relationships" ax:classid="{8BD21D50-EC42-11CE-9E0D-00AA006002F3}" ax:persistence="persistStreamInit" r:id="rId1"/>
</file>

<file path=xl/activeX/activeX42.xml><?xml version="1.0" encoding="utf-8"?>
<ax:ocx xmlns:ax="http://schemas.microsoft.com/office/2006/activeX" xmlns:r="http://schemas.openxmlformats.org/officeDocument/2006/relationships" ax:classid="{8BD21D50-EC42-11CE-9E0D-00AA006002F3}" ax:persistence="persistStreamInit" r:id="rId1"/>
</file>

<file path=xl/activeX/activeX43.xml><?xml version="1.0" encoding="utf-8"?>
<ax:ocx xmlns:ax="http://schemas.microsoft.com/office/2006/activeX" xmlns:r="http://schemas.openxmlformats.org/officeDocument/2006/relationships" ax:classid="{8BD21D50-EC42-11CE-9E0D-00AA006002F3}" ax:persistence="persistStreamInit" r:id="rId1"/>
</file>

<file path=xl/activeX/activeX44.xml><?xml version="1.0" encoding="utf-8"?>
<ax:ocx xmlns:ax="http://schemas.microsoft.com/office/2006/activeX" xmlns:r="http://schemas.openxmlformats.org/officeDocument/2006/relationships" ax:classid="{8BD21D50-EC42-11CE-9E0D-00AA006002F3}" ax:persistence="persistStreamInit" r:id="rId1"/>
</file>

<file path=xl/activeX/activeX45.xml><?xml version="1.0" encoding="utf-8"?>
<ax:ocx xmlns:ax="http://schemas.microsoft.com/office/2006/activeX" xmlns:r="http://schemas.openxmlformats.org/officeDocument/2006/relationships" ax:classid="{8BD21D50-EC42-11CE-9E0D-00AA006002F3}" ax:persistence="persistStreamInit" r:id="rId1"/>
</file>

<file path=xl/activeX/activeX46.xml><?xml version="1.0" encoding="utf-8"?>
<ax:ocx xmlns:ax="http://schemas.microsoft.com/office/2006/activeX" xmlns:r="http://schemas.openxmlformats.org/officeDocument/2006/relationships" ax:classid="{8BD21D50-EC42-11CE-9E0D-00AA006002F3}" ax:persistence="persistStreamInit" r:id="rId1"/>
</file>

<file path=xl/activeX/activeX47.xml><?xml version="1.0" encoding="utf-8"?>
<ax:ocx xmlns:ax="http://schemas.microsoft.com/office/2006/activeX" xmlns:r="http://schemas.openxmlformats.org/officeDocument/2006/relationships" ax:classid="{8BD21D50-EC42-11CE-9E0D-00AA006002F3}" ax:persistence="persistStreamInit" r:id="rId1"/>
</file>

<file path=xl/activeX/activeX48.xml><?xml version="1.0" encoding="utf-8"?>
<ax:ocx xmlns:ax="http://schemas.microsoft.com/office/2006/activeX" xmlns:r="http://schemas.openxmlformats.org/officeDocument/2006/relationships" ax:classid="{8BD21D50-EC42-11CE-9E0D-00AA006002F3}" ax:persistence="persistStreamInit" r:id="rId1"/>
</file>

<file path=xl/activeX/activeX49.xml><?xml version="1.0" encoding="utf-8"?>
<ax:ocx xmlns:ax="http://schemas.microsoft.com/office/2006/activeX" xmlns:r="http://schemas.openxmlformats.org/officeDocument/2006/relationships" ax:classid="{8BD21D50-EC42-11CE-9E0D-00AA006002F3}" ax:persistence="persistStreamInit" r:id="rId1"/>
</file>

<file path=xl/activeX/activeX50.xml><?xml version="1.0" encoding="utf-8"?>
<ax:ocx xmlns:ax="http://schemas.microsoft.com/office/2006/activeX" xmlns:r="http://schemas.openxmlformats.org/officeDocument/2006/relationships" ax:classid="{8BD21D50-EC42-11CE-9E0D-00AA006002F3}" ax:persistence="persistStreamInit" r:id="rId1"/>
</file>

<file path=xl/activeX/activeX51.xml><?xml version="1.0" encoding="utf-8"?>
<ax:ocx xmlns:ax="http://schemas.microsoft.com/office/2006/activeX" xmlns:r="http://schemas.openxmlformats.org/officeDocument/2006/relationships" ax:classid="{8BD21D50-EC42-11CE-9E0D-00AA006002F3}" ax:persistence="persistStreamInit" r:id="rId1"/>
</file>

<file path=xl/activeX/activeX52.xml><?xml version="1.0" encoding="utf-8"?>
<ax:ocx xmlns:ax="http://schemas.microsoft.com/office/2006/activeX" xmlns:r="http://schemas.openxmlformats.org/officeDocument/2006/relationships" ax:classid="{8BD21D50-EC42-11CE-9E0D-00AA006002F3}" ax:persistence="persistStreamInit" r:id="rId1"/>
</file>

<file path=xl/activeX/activeX53.xml><?xml version="1.0" encoding="utf-8"?>
<ax:ocx xmlns:ax="http://schemas.microsoft.com/office/2006/activeX" xmlns:r="http://schemas.openxmlformats.org/officeDocument/2006/relationships" ax:classid="{8BD21D50-EC42-11CE-9E0D-00AA006002F3}" ax:persistence="persistStreamInit" r:id="rId1"/>
</file>

<file path=xl/activeX/activeX54.xml><?xml version="1.0" encoding="utf-8"?>
<ax:ocx xmlns:ax="http://schemas.microsoft.com/office/2006/activeX" xmlns:r="http://schemas.openxmlformats.org/officeDocument/2006/relationships" ax:classid="{8BD21D50-EC42-11CE-9E0D-00AA006002F3}" ax:persistence="persistStreamInit" r:id="rId1"/>
</file>

<file path=xl/activeX/activeX55.xml><?xml version="1.0" encoding="utf-8"?>
<ax:ocx xmlns:ax="http://schemas.microsoft.com/office/2006/activeX" xmlns:r="http://schemas.openxmlformats.org/officeDocument/2006/relationships" ax:classid="{8BD21D50-EC42-11CE-9E0D-00AA006002F3}" ax:persistence="persistStreamInit" r:id="rId1"/>
</file>

<file path=xl/activeX/activeX56.xml><?xml version="1.0" encoding="utf-8"?>
<ax:ocx xmlns:ax="http://schemas.microsoft.com/office/2006/activeX" xmlns:r="http://schemas.openxmlformats.org/officeDocument/2006/relationships" ax:classid="{8BD21D50-EC42-11CE-9E0D-00AA006002F3}" ax:persistence="persistStreamInit" r:id="rId1"/>
</file>

<file path=xl/activeX/activeX57.xml><?xml version="1.0" encoding="utf-8"?>
<ax:ocx xmlns:ax="http://schemas.microsoft.com/office/2006/activeX" xmlns:r="http://schemas.openxmlformats.org/officeDocument/2006/relationships" ax:classid="{8BD21D50-EC42-11CE-9E0D-00AA006002F3}" ax:persistence="persistStreamInit" r:id="rId1"/>
</file>

<file path=xl/activeX/activeX58.xml><?xml version="1.0" encoding="utf-8"?>
<ax:ocx xmlns:ax="http://schemas.microsoft.com/office/2006/activeX" xmlns:r="http://schemas.openxmlformats.org/officeDocument/2006/relationships" ax:classid="{8BD21D50-EC42-11CE-9E0D-00AA006002F3}" ax:persistence="persistStreamInit" r:id="rId1"/>
</file>

<file path=xl/activeX/activeX59.xml><?xml version="1.0" encoding="utf-8"?>
<ax:ocx xmlns:ax="http://schemas.microsoft.com/office/2006/activeX" xmlns:r="http://schemas.openxmlformats.org/officeDocument/2006/relationships" ax:classid="{8BD21D50-EC42-11CE-9E0D-00AA006002F3}" ax:persistence="persistStreamInit" r:id="rId1"/>
</file>

<file path=xl/activeX/activeX60.xml><?xml version="1.0" encoding="utf-8"?>
<ax:ocx xmlns:ax="http://schemas.microsoft.com/office/2006/activeX" xmlns:r="http://schemas.openxmlformats.org/officeDocument/2006/relationships" ax:classid="{8BD21D50-EC42-11CE-9E0D-00AA006002F3}" ax:persistence="persistStreamInit" r:id="rId1"/>
</file>

<file path=xl/activeX/activeX61.xml><?xml version="1.0" encoding="utf-8"?>
<ax:ocx xmlns:ax="http://schemas.microsoft.com/office/2006/activeX" xmlns:r="http://schemas.openxmlformats.org/officeDocument/2006/relationships" ax:classid="{8BD21D50-EC42-11CE-9E0D-00AA006002F3}" ax:persistence="persistStreamInit" r:id="rId1"/>
</file>

<file path=xl/activeX/activeX62.xml><?xml version="1.0" encoding="utf-8"?>
<ax:ocx xmlns:ax="http://schemas.microsoft.com/office/2006/activeX" xmlns:r="http://schemas.openxmlformats.org/officeDocument/2006/relationships" ax:classid="{8BD21D5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8BD21D50-EC42-11CE-9E0D-00AA006002F3}" ax:persistence="persistStreamInit" r:id="rId1"/>
</file>

<file path=xl/activeX/activeX65.xml><?xml version="1.0" encoding="utf-8"?>
<ax:ocx xmlns:ax="http://schemas.microsoft.com/office/2006/activeX" xmlns:r="http://schemas.openxmlformats.org/officeDocument/2006/relationships" ax:classid="{8BD21D50-EC42-11CE-9E0D-00AA006002F3}" ax:persistence="persistStreamInit" r:id="rId1"/>
</file>

<file path=xl/activeX/activeX66.xml><?xml version="1.0" encoding="utf-8"?>
<ax:ocx xmlns:ax="http://schemas.microsoft.com/office/2006/activeX" xmlns:r="http://schemas.openxmlformats.org/officeDocument/2006/relationships" ax:classid="{8BD21D50-EC42-11CE-9E0D-00AA006002F3}" ax:persistence="persistStreamInit" r:id="rId1"/>
</file>

<file path=xl/activeX/activeX67.xml><?xml version="1.0" encoding="utf-8"?>
<ax:ocx xmlns:ax="http://schemas.microsoft.com/office/2006/activeX" xmlns:r="http://schemas.openxmlformats.org/officeDocument/2006/relationships" ax:classid="{8BD21D50-EC42-11CE-9E0D-00AA006002F3}" ax:persistence="persistStreamInit" r:id="rId1"/>
</file>

<file path=xl/activeX/activeX68.xml><?xml version="1.0" encoding="utf-8"?>
<ax:ocx xmlns:ax="http://schemas.microsoft.com/office/2006/activeX" xmlns:r="http://schemas.openxmlformats.org/officeDocument/2006/relationships" ax:classid="{8BD21D50-EC42-11CE-9E0D-00AA006002F3}" ax:persistence="persistStreamInit" r:id="rId1"/>
</file>

<file path=xl/activeX/activeX69.xml><?xml version="1.0" encoding="utf-8"?>
<ax:ocx xmlns:ax="http://schemas.microsoft.com/office/2006/activeX" xmlns:r="http://schemas.openxmlformats.org/officeDocument/2006/relationships" ax:classid="{8BD21D50-EC42-11CE-9E0D-00AA006002F3}" ax:persistence="persistStreamInit" r:id="rId1"/>
</file>

<file path=xl/activeX/activeX70.xml><?xml version="1.0" encoding="utf-8"?>
<ax:ocx xmlns:ax="http://schemas.microsoft.com/office/2006/activeX" xmlns:r="http://schemas.openxmlformats.org/officeDocument/2006/relationships" ax:classid="{8BD21D50-EC42-11CE-9E0D-00AA006002F3}" ax:persistence="persistStreamInit" r:id="rId1"/>
</file>

<file path=xl/activeX/activeX71.xml><?xml version="1.0" encoding="utf-8"?>
<ax:ocx xmlns:ax="http://schemas.microsoft.com/office/2006/activeX" xmlns:r="http://schemas.openxmlformats.org/officeDocument/2006/relationships" ax:classid="{8BD21D50-EC42-11CE-9E0D-00AA006002F3}" ax:persistence="persistStreamInit" r:id="rId1"/>
</file>

<file path=xl/activeX/activeX72.xml><?xml version="1.0" encoding="utf-8"?>
<ax:ocx xmlns:ax="http://schemas.microsoft.com/office/2006/activeX" xmlns:r="http://schemas.openxmlformats.org/officeDocument/2006/relationships" ax:classid="{8BD21D50-EC42-11CE-9E0D-00AA006002F3}" ax:persistence="persistStreamInit" r:id="rId1"/>
</file>

<file path=xl/activeX/activeX73.xml><?xml version="1.0" encoding="utf-8"?>
<ax:ocx xmlns:ax="http://schemas.microsoft.com/office/2006/activeX" xmlns:r="http://schemas.openxmlformats.org/officeDocument/2006/relationships" ax:classid="{8BD21D50-EC42-11CE-9E0D-00AA006002F3}" ax:persistence="persistStreamInit" r:id="rId1"/>
</file>

<file path=xl/activeX/activeX74.xml><?xml version="1.0" encoding="utf-8"?>
<ax:ocx xmlns:ax="http://schemas.microsoft.com/office/2006/activeX" xmlns:r="http://schemas.openxmlformats.org/officeDocument/2006/relationships" ax:classid="{8BD21D50-EC42-11CE-9E0D-00AA006002F3}" ax:persistence="persistStreamInit" r:id="rId1"/>
</file>

<file path=xl/activeX/activeX75.xml><?xml version="1.0" encoding="utf-8"?>
<ax:ocx xmlns:ax="http://schemas.microsoft.com/office/2006/activeX" xmlns:r="http://schemas.openxmlformats.org/officeDocument/2006/relationships" ax:classid="{8BD21D50-EC42-11CE-9E0D-00AA006002F3}" ax:persistence="persistStreamInit" r:id="rId1"/>
</file>

<file path=xl/activeX/activeX76.xml><?xml version="1.0" encoding="utf-8"?>
<ax:ocx xmlns:ax="http://schemas.microsoft.com/office/2006/activeX" xmlns:r="http://schemas.openxmlformats.org/officeDocument/2006/relationships" ax:classid="{8BD21D50-EC42-11CE-9E0D-00AA006002F3}" ax:persistence="persistStreamInit" r:id="rId1"/>
</file>

<file path=xl/activeX/activeX77.xml><?xml version="1.0" encoding="utf-8"?>
<ax:ocx xmlns:ax="http://schemas.microsoft.com/office/2006/activeX" xmlns:r="http://schemas.openxmlformats.org/officeDocument/2006/relationships" ax:classid="{8BD21D50-EC42-11CE-9E0D-00AA006002F3}" ax:persistence="persistStreamInit" r:id="rId1"/>
</file>

<file path=xl/activeX/activeX78.xml><?xml version="1.0" encoding="utf-8"?>
<ax:ocx xmlns:ax="http://schemas.microsoft.com/office/2006/activeX" xmlns:r="http://schemas.openxmlformats.org/officeDocument/2006/relationships" ax:classid="{8BD21D50-EC42-11CE-9E0D-00AA006002F3}" ax:persistence="persistStreamInit" r:id="rId1"/>
</file>

<file path=xl/activeX/activeX79.xml><?xml version="1.0" encoding="utf-8"?>
<ax:ocx xmlns:ax="http://schemas.microsoft.com/office/2006/activeX" xmlns:r="http://schemas.openxmlformats.org/officeDocument/2006/relationships" ax:classid="{8BD21D50-EC42-11CE-9E0D-00AA006002F3}" ax:persistence="persistStreamInit" r:id="rId1"/>
</file>

<file path=xl/activeX/activeX80.xml><?xml version="1.0" encoding="utf-8"?>
<ax:ocx xmlns:ax="http://schemas.microsoft.com/office/2006/activeX" xmlns:r="http://schemas.openxmlformats.org/officeDocument/2006/relationships" ax:classid="{8BD21D50-EC42-11CE-9E0D-00AA006002F3}" ax:persistence="persistStreamInit" r:id="rId1"/>
</file>

<file path=xl/activeX/activeX81.xml><?xml version="1.0" encoding="utf-8"?>
<ax:ocx xmlns:ax="http://schemas.microsoft.com/office/2006/activeX" xmlns:r="http://schemas.openxmlformats.org/officeDocument/2006/relationships" ax:classid="{8BD21D50-EC42-11CE-9E0D-00AA006002F3}" ax:persistence="persistStreamInit" r:id="rId1"/>
</file>

<file path=xl/activeX/activeX82.xml><?xml version="1.0" encoding="utf-8"?>
<ax:ocx xmlns:ax="http://schemas.microsoft.com/office/2006/activeX" xmlns:r="http://schemas.openxmlformats.org/officeDocument/2006/relationships" ax:classid="{8BD21D50-EC42-11CE-9E0D-00AA006002F3}" ax:persistence="persistStreamInit" r:id="rId1"/>
</file>

<file path=xl/activeX/activeX83.xml><?xml version="1.0" encoding="utf-8"?>
<ax:ocx xmlns:ax="http://schemas.microsoft.com/office/2006/activeX" xmlns:r="http://schemas.openxmlformats.org/officeDocument/2006/relationships" ax:classid="{8BD21D50-EC42-11CE-9E0D-00AA006002F3}" ax:persistence="persistStreamInit" r:id="rId1"/>
</file>

<file path=xl/activeX/activeX84.xml><?xml version="1.0" encoding="utf-8"?>
<ax:ocx xmlns:ax="http://schemas.microsoft.com/office/2006/activeX" xmlns:r="http://schemas.openxmlformats.org/officeDocument/2006/relationships" ax:classid="{8BD21D50-EC42-11CE-9E0D-00AA006002F3}" ax:persistence="persistStreamInit" r:id="rId1"/>
</file>

<file path=xl/activeX/activeX85.xml><?xml version="1.0" encoding="utf-8"?>
<ax:ocx xmlns:ax="http://schemas.microsoft.com/office/2006/activeX" xmlns:r="http://schemas.openxmlformats.org/officeDocument/2006/relationships" ax:classid="{8BD21D50-EC42-11CE-9E0D-00AA006002F3}" ax:persistence="persistStreamInit" r:id="rId1"/>
</file>

<file path=xl/activeX/activeX86.xml><?xml version="1.0" encoding="utf-8"?>
<ax:ocx xmlns:ax="http://schemas.microsoft.com/office/2006/activeX" xmlns:r="http://schemas.openxmlformats.org/officeDocument/2006/relationships" ax:classid="{8BD21D50-EC42-11CE-9E0D-00AA006002F3}" ax:persistence="persistStreamInit" r:id="rId1"/>
</file>

<file path=xl/activeX/activeX87.xml><?xml version="1.0" encoding="utf-8"?>
<ax:ocx xmlns:ax="http://schemas.microsoft.com/office/2006/activeX" xmlns:r="http://schemas.openxmlformats.org/officeDocument/2006/relationships" ax:classid="{8BD21D50-EC42-11CE-9E0D-00AA006002F3}" ax:persistence="persistStreamInit" r:id="rId1"/>
</file>

<file path=xl/activeX/activeX88.xml><?xml version="1.0" encoding="utf-8"?>
<ax:ocx xmlns:ax="http://schemas.microsoft.com/office/2006/activeX" xmlns:r="http://schemas.openxmlformats.org/officeDocument/2006/relationships" ax:classid="{8BD21D50-EC42-11CE-9E0D-00AA006002F3}" ax:persistence="persistStreamInit" r:id="rId1"/>
</file>

<file path=xl/activeX/activeX89.xml><?xml version="1.0" encoding="utf-8"?>
<ax:ocx xmlns:ax="http://schemas.microsoft.com/office/2006/activeX" xmlns:r="http://schemas.openxmlformats.org/officeDocument/2006/relationships" ax:classid="{8BD21D50-EC42-11CE-9E0D-00AA006002F3}" ax:persistence="persistStreamInit" r:id="rId1"/>
</file>

<file path=xl/activeX/activeX90.xml><?xml version="1.0" encoding="utf-8"?>
<ax:ocx xmlns:ax="http://schemas.microsoft.com/office/2006/activeX" xmlns:r="http://schemas.openxmlformats.org/officeDocument/2006/relationships" ax:classid="{8BD21D50-EC42-11CE-9E0D-00AA006002F3}" ax:persistence="persistStreamInit" r:id="rId1"/>
</file>

<file path=xl/activeX/activeX91.xml><?xml version="1.0" encoding="utf-8"?>
<ax:ocx xmlns:ax="http://schemas.microsoft.com/office/2006/activeX" xmlns:r="http://schemas.openxmlformats.org/officeDocument/2006/relationships" ax:classid="{8BD21D50-EC42-11CE-9E0D-00AA006002F3}" ax:persistence="persistStreamInit" r:id="rId1"/>
</file>

<file path=xl/activeX/activeX92.xml><?xml version="1.0" encoding="utf-8"?>
<ax:ocx xmlns:ax="http://schemas.microsoft.com/office/2006/activeX" xmlns:r="http://schemas.openxmlformats.org/officeDocument/2006/relationships" ax:classid="{8BD21D50-EC42-11CE-9E0D-00AA006002F3}" ax:persistence="persistStreamInit" r:id="rId1"/>
</file>

<file path=xl/activeX/activeX93.xml><?xml version="1.0" encoding="utf-8"?>
<ax:ocx xmlns:ax="http://schemas.microsoft.com/office/2006/activeX" xmlns:r="http://schemas.openxmlformats.org/officeDocument/2006/relationships" ax:classid="{8BD21D50-EC42-11CE-9E0D-00AA006002F3}" ax:persistence="persistStreamInit" r:id="rId1"/>
</file>

<file path=xl/activeX/activeX94.xml><?xml version="1.0" encoding="utf-8"?>
<ax:ocx xmlns:ax="http://schemas.microsoft.com/office/2006/activeX" xmlns:r="http://schemas.openxmlformats.org/officeDocument/2006/relationships" ax:classid="{8BD21D50-EC42-11CE-9E0D-00AA006002F3}" ax:persistence="persistStreamInit" r:id="rId1"/>
</file>

<file path=xl/activeX/activeX95.xml><?xml version="1.0" encoding="utf-8"?>
<ax:ocx xmlns:ax="http://schemas.microsoft.com/office/2006/activeX" xmlns:r="http://schemas.openxmlformats.org/officeDocument/2006/relationships" ax:classid="{8BD21D50-EC42-11CE-9E0D-00AA006002F3}" ax:persistence="persistStreamInit" r:id="rId1"/>
</file>

<file path=xl/activeX/activeX96.xml><?xml version="1.0" encoding="utf-8"?>
<ax:ocx xmlns:ax="http://schemas.microsoft.com/office/2006/activeX" xmlns:r="http://schemas.openxmlformats.org/officeDocument/2006/relationships" ax:classid="{8BD21D50-EC42-11CE-9E0D-00AA006002F3}" ax:persistence="persistStreamInit" r:id="rId1"/>
</file>

<file path=xl/activeX/activeX97.xml><?xml version="1.0" encoding="utf-8"?>
<ax:ocx xmlns:ax="http://schemas.microsoft.com/office/2006/activeX" xmlns:r="http://schemas.openxmlformats.org/officeDocument/2006/relationships" ax:classid="{8BD21D50-EC42-11CE-9E0D-00AA006002F3}" ax:persistence="persistStreamInit" r:id="rId1"/>
</file>

<file path=xl/activeX/activeX98.xml><?xml version="1.0" encoding="utf-8"?>
<ax:ocx xmlns:ax="http://schemas.microsoft.com/office/2006/activeX" xmlns:r="http://schemas.openxmlformats.org/officeDocument/2006/relationships" ax:classid="{8BD21D50-EC42-11CE-9E0D-00AA006002F3}" ax:persistence="persistStreamInit" r:id="rId1"/>
</file>

<file path=xl/activeX/activeX99.xml><?xml version="1.0" encoding="utf-8"?>
<ax:ocx xmlns:ax="http://schemas.microsoft.com/office/2006/activeX" xmlns:r="http://schemas.openxmlformats.org/officeDocument/2006/relationships" ax:classid="{8BD21D50-EC42-11CE-9E0D-00AA006002F3}" ax:persistence="persistStreamInit" r:id="rId1"/>
</file>

<file path=xl/activeX/activeX100.xml><?xml version="1.0" encoding="utf-8"?>
<ax:ocx xmlns:ax="http://schemas.microsoft.com/office/2006/activeX" xmlns:r="http://schemas.openxmlformats.org/officeDocument/2006/relationships" ax:classid="{8BD21D50-EC42-11CE-9E0D-00AA006002F3}" ax:persistence="persistStreamInit" r:id="rId1"/>
</file>

<file path=xl/activeX/activeX101.xml><?xml version="1.0" encoding="utf-8"?>
<ax:ocx xmlns:ax="http://schemas.microsoft.com/office/2006/activeX" xmlns:r="http://schemas.openxmlformats.org/officeDocument/2006/relationships" ax:classid="{8BD21D50-EC42-11CE-9E0D-00AA006002F3}" ax:persistence="persistStreamInit" r:id="rId1"/>
</file>

<file path=xl/activeX/activeX102.xml><?xml version="1.0" encoding="utf-8"?>
<ax:ocx xmlns:ax="http://schemas.microsoft.com/office/2006/activeX" xmlns:r="http://schemas.openxmlformats.org/officeDocument/2006/relationships" ax:classid="{8BD21D50-EC42-11CE-9E0D-00AA006002F3}" ax:persistence="persistStreamInit" r:id="rId1"/>
</file>

<file path=xl/activeX/activeX103.xml><?xml version="1.0" encoding="utf-8"?>
<ax:ocx xmlns:ax="http://schemas.microsoft.com/office/2006/activeX" xmlns:r="http://schemas.openxmlformats.org/officeDocument/2006/relationships" ax:classid="{8BD21D50-EC42-11CE-9E0D-00AA006002F3}" ax:persistence="persistStreamInit" r:id="rId1"/>
</file>

<file path=xl/activeX/activeX104.xml><?xml version="1.0" encoding="utf-8"?>
<ax:ocx xmlns:ax="http://schemas.microsoft.com/office/2006/activeX" xmlns:r="http://schemas.openxmlformats.org/officeDocument/2006/relationships" ax:classid="{8BD21D50-EC42-11CE-9E0D-00AA006002F3}" ax:persistence="persistStreamInit" r:id="rId1"/>
</file>

<file path=xl/activeX/activeX105.xml><?xml version="1.0" encoding="utf-8"?>
<ax:ocx xmlns:ax="http://schemas.microsoft.com/office/2006/activeX" xmlns:r="http://schemas.openxmlformats.org/officeDocument/2006/relationships" ax:classid="{8BD21D50-EC42-11CE-9E0D-00AA006002F3}" ax:persistence="persistStreamInit" r:id="rId1"/>
</file>

<file path=xl/activeX/activeX106.xml><?xml version="1.0" encoding="utf-8"?>
<ax:ocx xmlns:ax="http://schemas.microsoft.com/office/2006/activeX" xmlns:r="http://schemas.openxmlformats.org/officeDocument/2006/relationships" ax:classid="{8BD21D50-EC42-11CE-9E0D-00AA006002F3}" ax:persistence="persistStreamInit" r:id="rId1"/>
</file>

<file path=xl/activeX/activeX107.xml><?xml version="1.0" encoding="utf-8"?>
<ax:ocx xmlns:ax="http://schemas.microsoft.com/office/2006/activeX" xmlns:r="http://schemas.openxmlformats.org/officeDocument/2006/relationships" ax:classid="{8BD21D50-EC42-11CE-9E0D-00AA006002F3}" ax:persistence="persistStreamInit" r:id="rId1"/>
</file>

<file path=xl/activeX/activeX108.xml><?xml version="1.0" encoding="utf-8"?>
<ax:ocx xmlns:ax="http://schemas.microsoft.com/office/2006/activeX" xmlns:r="http://schemas.openxmlformats.org/officeDocument/2006/relationships" ax:classid="{8BD21D50-EC42-11CE-9E0D-00AA006002F3}" ax:persistence="persistStreamInit" r:id="rId1"/>
</file>

<file path=xl/activeX/activeX109.xml><?xml version="1.0" encoding="utf-8"?>
<ax:ocx xmlns:ax="http://schemas.microsoft.com/office/2006/activeX" xmlns:r="http://schemas.openxmlformats.org/officeDocument/2006/relationships" ax:classid="{8BD21D50-EC42-11CE-9E0D-00AA006002F3}" ax:persistence="persistStreamInit" r:id="rId1"/>
</file>

<file path=xl/activeX/activeX110.xml><?xml version="1.0" encoding="utf-8"?>
<ax:ocx xmlns:ax="http://schemas.microsoft.com/office/2006/activeX" xmlns:r="http://schemas.openxmlformats.org/officeDocument/2006/relationships" ax:classid="{8BD21D50-EC42-11CE-9E0D-00AA006002F3}" ax:persistence="persistStreamInit" r:id="rId1"/>
</file>

<file path=xl/activeX/activeX111.xml><?xml version="1.0" encoding="utf-8"?>
<ax:ocx xmlns:ax="http://schemas.microsoft.com/office/2006/activeX" xmlns:r="http://schemas.openxmlformats.org/officeDocument/2006/relationships" ax:classid="{8BD21D50-EC42-11CE-9E0D-00AA006002F3}" ax:persistence="persistStreamInit" r:id="rId1"/>
</file>

<file path=xl/activeX/activeX112.xml><?xml version="1.0" encoding="utf-8"?>
<ax:ocx xmlns:ax="http://schemas.microsoft.com/office/2006/activeX" xmlns:r="http://schemas.openxmlformats.org/officeDocument/2006/relationships" ax:classid="{8BD21D50-EC42-11CE-9E0D-00AA006002F3}" ax:persistence="persistStreamInit" r:id="rId1"/>
</file>

<file path=xl/activeX/activeX113.xml><?xml version="1.0" encoding="utf-8"?>
<ax:ocx xmlns:ax="http://schemas.microsoft.com/office/2006/activeX" xmlns:r="http://schemas.openxmlformats.org/officeDocument/2006/relationships" ax:classid="{8BD21D50-EC42-11CE-9E0D-00AA006002F3}" ax:persistence="persistStreamInit" r:id="rId1"/>
</file>

<file path=xl/activeX/activeX114.xml><?xml version="1.0" encoding="utf-8"?>
<ax:ocx xmlns:ax="http://schemas.microsoft.com/office/2006/activeX" xmlns:r="http://schemas.openxmlformats.org/officeDocument/2006/relationships" ax:classid="{8BD21D50-EC42-11CE-9E0D-00AA006002F3}" ax:persistence="persistStreamInit" r:id="rId1"/>
</file>

<file path=xl/activeX/activeX115.xml><?xml version="1.0" encoding="utf-8"?>
<ax:ocx xmlns:ax="http://schemas.microsoft.com/office/2006/activeX" xmlns:r="http://schemas.openxmlformats.org/officeDocument/2006/relationships" ax:classid="{8BD21D50-EC42-11CE-9E0D-00AA006002F3}" ax:persistence="persistStreamInit" r:id="rId1"/>
</file>

<file path=xl/activeX/activeX116.xml><?xml version="1.0" encoding="utf-8"?>
<ax:ocx xmlns:ax="http://schemas.microsoft.com/office/2006/activeX" xmlns:r="http://schemas.openxmlformats.org/officeDocument/2006/relationships" ax:classid="{8BD21D50-EC42-11CE-9E0D-00AA006002F3}" ax:persistence="persistStreamInit" r:id="rId1"/>
</file>

<file path=xl/activeX/activeX117.xml><?xml version="1.0" encoding="utf-8"?>
<ax:ocx xmlns:ax="http://schemas.microsoft.com/office/2006/activeX" xmlns:r="http://schemas.openxmlformats.org/officeDocument/2006/relationships" ax:classid="{8BD21D50-EC42-11CE-9E0D-00AA006002F3}" ax:persistence="persistStreamInit" r:id="rId1"/>
</file>

<file path=xl/activeX/activeX118.xml><?xml version="1.0" encoding="utf-8"?>
<ax:ocx xmlns:ax="http://schemas.microsoft.com/office/2006/activeX" xmlns:r="http://schemas.openxmlformats.org/officeDocument/2006/relationships" ax:classid="{8BD21D50-EC42-11CE-9E0D-00AA006002F3}" ax:persistence="persistStreamInit" r:id="rId1"/>
</file>

<file path=xl/activeX/activeX119.xml><?xml version="1.0" encoding="utf-8"?>
<ax:ocx xmlns:ax="http://schemas.microsoft.com/office/2006/activeX" xmlns:r="http://schemas.openxmlformats.org/officeDocument/2006/relationships" ax:classid="{8BD21D50-EC42-11CE-9E0D-00AA006002F3}" ax:persistence="persistStreamInit" r:id="rId1"/>
</file>

<file path=xl/activeX/activeX120.xml><?xml version="1.0" encoding="utf-8"?>
<ax:ocx xmlns:ax="http://schemas.microsoft.com/office/2006/activeX" xmlns:r="http://schemas.openxmlformats.org/officeDocument/2006/relationships" ax:classid="{8BD21D50-EC42-11CE-9E0D-00AA006002F3}" ax:persistence="persistStreamInit" r:id="rId1"/>
</file>

<file path=xl/activeX/activeX121.xml><?xml version="1.0" encoding="utf-8"?>
<ax:ocx xmlns:ax="http://schemas.microsoft.com/office/2006/activeX" xmlns:r="http://schemas.openxmlformats.org/officeDocument/2006/relationships" ax:classid="{8BD21D50-EC42-11CE-9E0D-00AA006002F3}" ax:persistence="persistStreamInit" r:id="rId1"/>
</file>

<file path=xl/activeX/activeX122.xml><?xml version="1.0" encoding="utf-8"?>
<ax:ocx xmlns:ax="http://schemas.microsoft.com/office/2006/activeX" xmlns:r="http://schemas.openxmlformats.org/officeDocument/2006/relationships" ax:classid="{8BD21D50-EC42-11CE-9E0D-00AA006002F3}" ax:persistence="persistStreamInit" r:id="rId1"/>
</file>

<file path=xl/activeX/activeX123.xml><?xml version="1.0" encoding="utf-8"?>
<ax:ocx xmlns:ax="http://schemas.microsoft.com/office/2006/activeX" xmlns:r="http://schemas.openxmlformats.org/officeDocument/2006/relationships" ax:classid="{8BD21D50-EC42-11CE-9E0D-00AA006002F3}" ax:persistence="persistStreamInit" r:id="rId1"/>
</file>

<file path=xl/activeX/activeX124.xml><?xml version="1.0" encoding="utf-8"?>
<ax:ocx xmlns:ax="http://schemas.microsoft.com/office/2006/activeX" xmlns:r="http://schemas.openxmlformats.org/officeDocument/2006/relationships" ax:classid="{8BD21D50-EC42-11CE-9E0D-00AA006002F3}" ax:persistence="persistStreamInit" r:id="rId1"/>
</file>

<file path=xl/activeX/activeX125.xml><?xml version="1.0" encoding="utf-8"?>
<ax:ocx xmlns:ax="http://schemas.microsoft.com/office/2006/activeX" xmlns:r="http://schemas.openxmlformats.org/officeDocument/2006/relationships" ax:classid="{8BD21D50-EC42-11CE-9E0D-00AA006002F3}" ax:persistence="persistStreamInit" r:id="rId1"/>
</file>

<file path=xl/activeX/activeX126.xml><?xml version="1.0" encoding="utf-8"?>
<ax:ocx xmlns:ax="http://schemas.microsoft.com/office/2006/activeX" xmlns:r="http://schemas.openxmlformats.org/officeDocument/2006/relationships" ax:classid="{8BD21D50-EC42-11CE-9E0D-00AA006002F3}" ax:persistence="persistStreamInit" r:id="rId1"/>
</file>

<file path=xl/activeX/activeX127.xml><?xml version="1.0" encoding="utf-8"?>
<ax:ocx xmlns:ax="http://schemas.microsoft.com/office/2006/activeX" xmlns:r="http://schemas.openxmlformats.org/officeDocument/2006/relationships" ax:classid="{8BD21D50-EC42-11CE-9E0D-00AA006002F3}" ax:persistence="persistStreamInit" r:id="rId1"/>
</file>

<file path=xl/activeX/activeX128.xml><?xml version="1.0" encoding="utf-8"?>
<ax:ocx xmlns:ax="http://schemas.microsoft.com/office/2006/activeX" xmlns:r="http://schemas.openxmlformats.org/officeDocument/2006/relationships" ax:classid="{8BD21D50-EC42-11CE-9E0D-00AA006002F3}" ax:persistence="persistStreamInit" r:id="rId1"/>
</file>

<file path=xl/activeX/activeX129.xml><?xml version="1.0" encoding="utf-8"?>
<ax:ocx xmlns:ax="http://schemas.microsoft.com/office/2006/activeX" xmlns:r="http://schemas.openxmlformats.org/officeDocument/2006/relationships" ax:classid="{8BD21D50-EC42-11CE-9E0D-00AA006002F3}" ax:persistence="persistStreamInit" r:id="rId1"/>
</file>

<file path=xl/activeX/activeX130.xml><?xml version="1.0" encoding="utf-8"?>
<ax:ocx xmlns:ax="http://schemas.microsoft.com/office/2006/activeX" xmlns:r="http://schemas.openxmlformats.org/officeDocument/2006/relationships" ax:classid="{8BD21D50-EC42-11CE-9E0D-00AA006002F3}" ax:persistence="persistStreamInit" r:id="rId1"/>
</file>

<file path=xl/activeX/activeX131.xml><?xml version="1.0" encoding="utf-8"?>
<ax:ocx xmlns:ax="http://schemas.microsoft.com/office/2006/activeX" xmlns:r="http://schemas.openxmlformats.org/officeDocument/2006/relationships" ax:classid="{8BD21D50-EC42-11CE-9E0D-00AA006002F3}" ax:persistence="persistStreamInit" r:id="rId1"/>
</file>

<file path=xl/activeX/activeX132.xml><?xml version="1.0" encoding="utf-8"?>
<ax:ocx xmlns:ax="http://schemas.microsoft.com/office/2006/activeX" xmlns:r="http://schemas.openxmlformats.org/officeDocument/2006/relationships" ax:classid="{8BD21D50-EC42-11CE-9E0D-00AA006002F3}" ax:persistence="persistStreamInit" r:id="rId1"/>
</file>

<file path=xl/activeX/activeX133.xml><?xml version="1.0" encoding="utf-8"?>
<ax:ocx xmlns:ax="http://schemas.microsoft.com/office/2006/activeX" xmlns:r="http://schemas.openxmlformats.org/officeDocument/2006/relationships" ax:classid="{8BD21D50-EC42-11CE-9E0D-00AA006002F3}" ax:persistence="persistStreamInit" r:id="rId1"/>
</file>

<file path=xl/activeX/activeX134.xml><?xml version="1.0" encoding="utf-8"?>
<ax:ocx xmlns:ax="http://schemas.microsoft.com/office/2006/activeX" xmlns:r="http://schemas.openxmlformats.org/officeDocument/2006/relationships" ax:classid="{8BD21D50-EC42-11CE-9E0D-00AA006002F3}" ax:persistence="persistStreamInit" r:id="rId1"/>
</file>

<file path=xl/activeX/activeX135.xml><?xml version="1.0" encoding="utf-8"?>
<ax:ocx xmlns:ax="http://schemas.microsoft.com/office/2006/activeX" xmlns:r="http://schemas.openxmlformats.org/officeDocument/2006/relationships" ax:classid="{8BD21D50-EC42-11CE-9E0D-00AA006002F3}" ax:persistence="persistStreamInit" r:id="rId1"/>
</file>

<file path=xl/activeX/activeX136.xml><?xml version="1.0" encoding="utf-8"?>
<ax:ocx xmlns:ax="http://schemas.microsoft.com/office/2006/activeX" xmlns:r="http://schemas.openxmlformats.org/officeDocument/2006/relationships" ax:classid="{8BD21D50-EC42-11CE-9E0D-00AA006002F3}" ax:persistence="persistStreamInit" r:id="rId1"/>
</file>

<file path=xl/activeX/activeX137.xml><?xml version="1.0" encoding="utf-8"?>
<ax:ocx xmlns:ax="http://schemas.microsoft.com/office/2006/activeX" xmlns:r="http://schemas.openxmlformats.org/officeDocument/2006/relationships" ax:classid="{8BD21D50-EC42-11CE-9E0D-00AA006002F3}" ax:persistence="persistStreamInit" r:id="rId1"/>
</file>

<file path=xl/activeX/activeX138.xml><?xml version="1.0" encoding="utf-8"?>
<ax:ocx xmlns:ax="http://schemas.microsoft.com/office/2006/activeX" xmlns:r="http://schemas.openxmlformats.org/officeDocument/2006/relationships" ax:classid="{8BD21D50-EC42-11CE-9E0D-00AA006002F3}" ax:persistence="persistStreamInit" r:id="rId1"/>
</file>

<file path=xl/activeX/activeX139.xml><?xml version="1.0" encoding="utf-8"?>
<ax:ocx xmlns:ax="http://schemas.microsoft.com/office/2006/activeX" xmlns:r="http://schemas.openxmlformats.org/officeDocument/2006/relationships" ax:classid="{8BD21D50-EC42-11CE-9E0D-00AA006002F3}" ax:persistence="persistStreamInit" r:id="rId1"/>
</file>

<file path=xl/activeX/activeX140.xml><?xml version="1.0" encoding="utf-8"?>
<ax:ocx xmlns:ax="http://schemas.microsoft.com/office/2006/activeX" xmlns:r="http://schemas.openxmlformats.org/officeDocument/2006/relationships" ax:classid="{8BD21D50-EC42-11CE-9E0D-00AA006002F3}" ax:persistence="persistStreamInit" r:id="rId1"/>
</file>

<file path=xl/activeX/activeX141.xml><?xml version="1.0" encoding="utf-8"?>
<ax:ocx xmlns:ax="http://schemas.microsoft.com/office/2006/activeX" xmlns:r="http://schemas.openxmlformats.org/officeDocument/2006/relationships" ax:classid="{8BD21D50-EC42-11CE-9E0D-00AA006002F3}" ax:persistence="persistStreamInit" r:id="rId1"/>
</file>

<file path=xl/activeX/activeX142.xml><?xml version="1.0" encoding="utf-8"?>
<ax:ocx xmlns:ax="http://schemas.microsoft.com/office/2006/activeX" xmlns:r="http://schemas.openxmlformats.org/officeDocument/2006/relationships" ax:classid="{8BD21D50-EC42-11CE-9E0D-00AA006002F3}" ax:persistence="persistStreamInit" r:id="rId1"/>
</file>

<file path=xl/activeX/activeX143.xml><?xml version="1.0" encoding="utf-8"?>
<ax:ocx xmlns:ax="http://schemas.microsoft.com/office/2006/activeX" xmlns:r="http://schemas.openxmlformats.org/officeDocument/2006/relationships" ax:classid="{8BD21D50-EC42-11CE-9E0D-00AA006002F3}" ax:persistence="persistStreamInit" r:id="rId1"/>
</file>

<file path=xl/activeX/activeX144.xml><?xml version="1.0" encoding="utf-8"?>
<ax:ocx xmlns:ax="http://schemas.microsoft.com/office/2006/activeX" xmlns:r="http://schemas.openxmlformats.org/officeDocument/2006/relationships" ax:classid="{8BD21D50-EC42-11CE-9E0D-00AA006002F3}" ax:persistence="persistStreamInit" r:id="rId1"/>
</file>

<file path=xl/activeX/activeX145.xml><?xml version="1.0" encoding="utf-8"?>
<ax:ocx xmlns:ax="http://schemas.microsoft.com/office/2006/activeX" xmlns:r="http://schemas.openxmlformats.org/officeDocument/2006/relationships" ax:classid="{8BD21D50-EC42-11CE-9E0D-00AA006002F3}" ax:persistence="persistStreamInit" r:id="rId1"/>
</file>

<file path=xl/activeX/activeX146.xml><?xml version="1.0" encoding="utf-8"?>
<ax:ocx xmlns:ax="http://schemas.microsoft.com/office/2006/activeX" xmlns:r="http://schemas.openxmlformats.org/officeDocument/2006/relationships" ax:classid="{8BD21D50-EC42-11CE-9E0D-00AA006002F3}" ax:persistence="persistStreamInit" r:id="rId1"/>
</file>

<file path=xl/activeX/activeX147.xml><?xml version="1.0" encoding="utf-8"?>
<ax:ocx xmlns:ax="http://schemas.microsoft.com/office/2006/activeX" xmlns:r="http://schemas.openxmlformats.org/officeDocument/2006/relationships" ax:classid="{8BD21D50-EC42-11CE-9E0D-00AA006002F3}" ax:persistence="persistStreamInit" r:id="rId1"/>
</file>

<file path=xl/activeX/activeX148.xml><?xml version="1.0" encoding="utf-8"?>
<ax:ocx xmlns:ax="http://schemas.microsoft.com/office/2006/activeX" xmlns:r="http://schemas.openxmlformats.org/officeDocument/2006/relationships" ax:classid="{8BD21D50-EC42-11CE-9E0D-00AA006002F3}" ax:persistence="persistStreamInit" r:id="rId1"/>
</file>

<file path=xl/activeX/activeX149.xml><?xml version="1.0" encoding="utf-8"?>
<ax:ocx xmlns:ax="http://schemas.microsoft.com/office/2006/activeX" xmlns:r="http://schemas.openxmlformats.org/officeDocument/2006/relationships" ax:classid="{8BD21D50-EC42-11CE-9E0D-00AA006002F3}" ax:persistence="persistStreamInit" r:id="rId1"/>
</file>

<file path=xl/activeX/activeX150.xml><?xml version="1.0" encoding="utf-8"?>
<ax:ocx xmlns:ax="http://schemas.microsoft.com/office/2006/activeX" xmlns:r="http://schemas.openxmlformats.org/officeDocument/2006/relationships" ax:classid="{8BD21D50-EC42-11CE-9E0D-00AA006002F3}" ax:persistence="persistStreamInit" r:id="rId1"/>
</file>

<file path=xl/activeX/activeX151.xml><?xml version="1.0" encoding="utf-8"?>
<ax:ocx xmlns:ax="http://schemas.microsoft.com/office/2006/activeX" xmlns:r="http://schemas.openxmlformats.org/officeDocument/2006/relationships" ax:classid="{8BD21D50-EC42-11CE-9E0D-00AA006002F3}" ax:persistence="persistStreamInit" r:id="rId1"/>
</file>

<file path=xl/activeX/activeX152.xml><?xml version="1.0" encoding="utf-8"?>
<ax:ocx xmlns:ax="http://schemas.microsoft.com/office/2006/activeX" xmlns:r="http://schemas.openxmlformats.org/officeDocument/2006/relationships" ax:classid="{8BD21D50-EC42-11CE-9E0D-00AA006002F3}" ax:persistence="persistStreamInit" r:id="rId1"/>
</file>

<file path=xl/activeX/activeX153.xml><?xml version="1.0" encoding="utf-8"?>
<ax:ocx xmlns:ax="http://schemas.microsoft.com/office/2006/activeX" xmlns:r="http://schemas.openxmlformats.org/officeDocument/2006/relationships" ax:classid="{8BD21D50-EC42-11CE-9E0D-00AA006002F3}" ax:persistence="persistStreamInit" r:id="rId1"/>
</file>

<file path=xl/activeX/activeX154.xml><?xml version="1.0" encoding="utf-8"?>
<ax:ocx xmlns:ax="http://schemas.microsoft.com/office/2006/activeX" xmlns:r="http://schemas.openxmlformats.org/officeDocument/2006/relationships" ax:classid="{8BD21D50-EC42-11CE-9E0D-00AA006002F3}" ax:persistence="persistStreamInit" r:id="rId1"/>
</file>

<file path=xl/activeX/activeX155.xml><?xml version="1.0" encoding="utf-8"?>
<ax:ocx xmlns:ax="http://schemas.microsoft.com/office/2006/activeX" xmlns:r="http://schemas.openxmlformats.org/officeDocument/2006/relationships" ax:classid="{8BD21D50-EC42-11CE-9E0D-00AA006002F3}" ax:persistence="persistStreamInit" r:id="rId1"/>
</file>

<file path=xl/activeX/activeX156.xml><?xml version="1.0" encoding="utf-8"?>
<ax:ocx xmlns:ax="http://schemas.microsoft.com/office/2006/activeX" xmlns:r="http://schemas.openxmlformats.org/officeDocument/2006/relationships" ax:classid="{8BD21D50-EC42-11CE-9E0D-00AA006002F3}" ax:persistence="persistStreamInit" r:id="rId1"/>
</file>

<file path=xl/activeX/activeX157.xml><?xml version="1.0" encoding="utf-8"?>
<ax:ocx xmlns:ax="http://schemas.microsoft.com/office/2006/activeX" xmlns:r="http://schemas.openxmlformats.org/officeDocument/2006/relationships" ax:classid="{8BD21D50-EC42-11CE-9E0D-00AA006002F3}" ax:persistence="persistStreamInit" r:id="rId1"/>
</file>

<file path=xl/activeX/activeX158.xml><?xml version="1.0" encoding="utf-8"?>
<ax:ocx xmlns:ax="http://schemas.microsoft.com/office/2006/activeX" xmlns:r="http://schemas.openxmlformats.org/officeDocument/2006/relationships" ax:classid="{8BD21D50-EC42-11CE-9E0D-00AA006002F3}" ax:persistence="persistStreamInit" r:id="rId1"/>
</file>

<file path=xl/activeX/activeX159.xml><?xml version="1.0" encoding="utf-8"?>
<ax:ocx xmlns:ax="http://schemas.microsoft.com/office/2006/activeX" xmlns:r="http://schemas.openxmlformats.org/officeDocument/2006/relationships" ax:classid="{8BD21D50-EC42-11CE-9E0D-00AA006002F3}" ax:persistence="persistStreamInit" r:id="rId1"/>
</file>

<file path=xl/activeX/activeX160.xml><?xml version="1.0" encoding="utf-8"?>
<ax:ocx xmlns:ax="http://schemas.microsoft.com/office/2006/activeX" xmlns:r="http://schemas.openxmlformats.org/officeDocument/2006/relationships" ax:classid="{8BD21D50-EC42-11CE-9E0D-00AA006002F3}" ax:persistence="persistStreamInit" r:id="rId1"/>
</file>

<file path=xl/activeX/activeX161.xml><?xml version="1.0" encoding="utf-8"?>
<ax:ocx xmlns:ax="http://schemas.microsoft.com/office/2006/activeX" xmlns:r="http://schemas.openxmlformats.org/officeDocument/2006/relationships" ax:classid="{8BD21D50-EC42-11CE-9E0D-00AA006002F3}" ax:persistence="persistStreamInit" r:id="rId1"/>
</file>

<file path=xl/activeX/activeX162.xml><?xml version="1.0" encoding="utf-8"?>
<ax:ocx xmlns:ax="http://schemas.microsoft.com/office/2006/activeX" xmlns:r="http://schemas.openxmlformats.org/officeDocument/2006/relationships" ax:classid="{8BD21D50-EC42-11CE-9E0D-00AA006002F3}" ax:persistence="persistStreamInit" r:id="rId1"/>
</file>

<file path=xl/activeX/activeX163.xml><?xml version="1.0" encoding="utf-8"?>
<ax:ocx xmlns:ax="http://schemas.microsoft.com/office/2006/activeX" xmlns:r="http://schemas.openxmlformats.org/officeDocument/2006/relationships" ax:classid="{8BD21D50-EC42-11CE-9E0D-00AA006002F3}" ax:persistence="persistStreamInit" r:id="rId1"/>
</file>

<file path=xl/activeX/activeX164.xml><?xml version="1.0" encoding="utf-8"?>
<ax:ocx xmlns:ax="http://schemas.microsoft.com/office/2006/activeX" xmlns:r="http://schemas.openxmlformats.org/officeDocument/2006/relationships" ax:classid="{8BD21D50-EC42-11CE-9E0D-00AA006002F3}" ax:persistence="persistStreamInit" r:id="rId1"/>
</file>

<file path=xl/activeX/activeX165.xml><?xml version="1.0" encoding="utf-8"?>
<ax:ocx xmlns:ax="http://schemas.microsoft.com/office/2006/activeX" xmlns:r="http://schemas.openxmlformats.org/officeDocument/2006/relationships" ax:classid="{8BD21D50-EC42-11CE-9E0D-00AA006002F3}" ax:persistence="persistStreamInit" r:id="rId1"/>
</file>

<file path=xl/activeX/activeX166.xml><?xml version="1.0" encoding="utf-8"?>
<ax:ocx xmlns:ax="http://schemas.microsoft.com/office/2006/activeX" xmlns:r="http://schemas.openxmlformats.org/officeDocument/2006/relationships" ax:classid="{8BD21D50-EC42-11CE-9E0D-00AA006002F3}" ax:persistence="persistStreamInit" r:id="rId1"/>
</file>

<file path=xl/activeX/activeX167.xml><?xml version="1.0" encoding="utf-8"?>
<ax:ocx xmlns:ax="http://schemas.microsoft.com/office/2006/activeX" xmlns:r="http://schemas.openxmlformats.org/officeDocument/2006/relationships" ax:classid="{8BD21D50-EC42-11CE-9E0D-00AA006002F3}" ax:persistence="persistStreamInit" r:id="rId1"/>
</file>

<file path=xl/activeX/activeX168.xml><?xml version="1.0" encoding="utf-8"?>
<ax:ocx xmlns:ax="http://schemas.microsoft.com/office/2006/activeX" xmlns:r="http://schemas.openxmlformats.org/officeDocument/2006/relationships" ax:classid="{8BD21D50-EC42-11CE-9E0D-00AA006002F3}" ax:persistence="persistStreamInit" r:id="rId1"/>
</file>

<file path=xl/activeX/activeX169.xml><?xml version="1.0" encoding="utf-8"?>
<ax:ocx xmlns:ax="http://schemas.microsoft.com/office/2006/activeX" xmlns:r="http://schemas.openxmlformats.org/officeDocument/2006/relationships" ax:classid="{8BD21D50-EC42-11CE-9E0D-00AA006002F3}" ax:persistence="persistStreamInit" r:id="rId1"/>
</file>

<file path=xl/activeX/activeX170.xml><?xml version="1.0" encoding="utf-8"?>
<ax:ocx xmlns:ax="http://schemas.microsoft.com/office/2006/activeX" xmlns:r="http://schemas.openxmlformats.org/officeDocument/2006/relationships" ax:classid="{8BD21D50-EC42-11CE-9E0D-00AA006002F3}" ax:persistence="persistStreamInit" r:id="rId1"/>
</file>

<file path=xl/activeX/activeX171.xml><?xml version="1.0" encoding="utf-8"?>
<ax:ocx xmlns:ax="http://schemas.microsoft.com/office/2006/activeX" xmlns:r="http://schemas.openxmlformats.org/officeDocument/2006/relationships" ax:classid="{8BD21D50-EC42-11CE-9E0D-00AA006002F3}" ax:persistence="persistStreamInit" r:id="rId1"/>
</file>

<file path=xl/activeX/activeX172.xml><?xml version="1.0" encoding="utf-8"?>
<ax:ocx xmlns:ax="http://schemas.microsoft.com/office/2006/activeX" xmlns:r="http://schemas.openxmlformats.org/officeDocument/2006/relationships" ax:classid="{8BD21D50-EC42-11CE-9E0D-00AA006002F3}" ax:persistence="persistStreamInit" r:id="rId1"/>
</file>

<file path=xl/activeX/activeX173.xml><?xml version="1.0" encoding="utf-8"?>
<ax:ocx xmlns:ax="http://schemas.microsoft.com/office/2006/activeX" xmlns:r="http://schemas.openxmlformats.org/officeDocument/2006/relationships" ax:classid="{8BD21D50-EC42-11CE-9E0D-00AA006002F3}" ax:persistence="persistStreamInit" r:id="rId1"/>
</file>

<file path=xl/activeX/activeX174.xml><?xml version="1.0" encoding="utf-8"?>
<ax:ocx xmlns:ax="http://schemas.microsoft.com/office/2006/activeX" xmlns:r="http://schemas.openxmlformats.org/officeDocument/2006/relationships" ax:classid="{8BD21D50-EC42-11CE-9E0D-00AA006002F3}" ax:persistence="persistStreamInit" r:id="rId1"/>
</file>

<file path=xl/activeX/activeX175.xml><?xml version="1.0" encoding="utf-8"?>
<ax:ocx xmlns:ax="http://schemas.microsoft.com/office/2006/activeX" xmlns:r="http://schemas.openxmlformats.org/officeDocument/2006/relationships" ax:classid="{8BD21D50-EC42-11CE-9E0D-00AA006002F3}" ax:persistence="persistStreamInit" r:id="rId1"/>
</file>

<file path=xl/activeX/activeX176.xml><?xml version="1.0" encoding="utf-8"?>
<ax:ocx xmlns:ax="http://schemas.microsoft.com/office/2006/activeX" xmlns:r="http://schemas.openxmlformats.org/officeDocument/2006/relationships" ax:classid="{8BD21D50-EC42-11CE-9E0D-00AA006002F3}" ax:persistence="persistStreamInit" r:id="rId1"/>
</file>

<file path=xl/activeX/activeX177.xml><?xml version="1.0" encoding="utf-8"?>
<ax:ocx xmlns:ax="http://schemas.microsoft.com/office/2006/activeX" xmlns:r="http://schemas.openxmlformats.org/officeDocument/2006/relationships" ax:classid="{8BD21D50-EC42-11CE-9E0D-00AA006002F3}" ax:persistence="persistStreamInit" r:id="rId1"/>
</file>

<file path=xl/activeX/activeX178.xml><?xml version="1.0" encoding="utf-8"?>
<ax:ocx xmlns:ax="http://schemas.microsoft.com/office/2006/activeX" xmlns:r="http://schemas.openxmlformats.org/officeDocument/2006/relationships" ax:classid="{8BD21D50-EC42-11CE-9E0D-00AA006002F3}" ax:persistence="persistStreamInit" r:id="rId1"/>
</file>

<file path=xl/activeX/activeX179.xml><?xml version="1.0" encoding="utf-8"?>
<ax:ocx xmlns:ax="http://schemas.microsoft.com/office/2006/activeX" xmlns:r="http://schemas.openxmlformats.org/officeDocument/2006/relationships" ax:classid="{8BD21D50-EC42-11CE-9E0D-00AA006002F3}" ax:persistence="persistStreamInit" r:id="rId1"/>
</file>

<file path=xl/activeX/activeX180.xml><?xml version="1.0" encoding="utf-8"?>
<ax:ocx xmlns:ax="http://schemas.microsoft.com/office/2006/activeX" xmlns:r="http://schemas.openxmlformats.org/officeDocument/2006/relationships" ax:classid="{8BD21D50-EC42-11CE-9E0D-00AA006002F3}" ax:persistence="persistStreamInit" r:id="rId1"/>
</file>

<file path=xl/activeX/activeX181.xml><?xml version="1.0" encoding="utf-8"?>
<ax:ocx xmlns:ax="http://schemas.microsoft.com/office/2006/activeX" xmlns:r="http://schemas.openxmlformats.org/officeDocument/2006/relationships" ax:classid="{8BD21D50-EC42-11CE-9E0D-00AA006002F3}" ax:persistence="persistStreamInit" r:id="rId1"/>
</file>

<file path=xl/activeX/activeX182.xml><?xml version="1.0" encoding="utf-8"?>
<ax:ocx xmlns:ax="http://schemas.microsoft.com/office/2006/activeX" xmlns:r="http://schemas.openxmlformats.org/officeDocument/2006/relationships" ax:classid="{8BD21D50-EC42-11CE-9E0D-00AA006002F3}" ax:persistence="persistStreamInit" r:id="rId1"/>
</file>

<file path=xl/activeX/activeX183.xml><?xml version="1.0" encoding="utf-8"?>
<ax:ocx xmlns:ax="http://schemas.microsoft.com/office/2006/activeX" xmlns:r="http://schemas.openxmlformats.org/officeDocument/2006/relationships" ax:classid="{8BD21D50-EC42-11CE-9E0D-00AA006002F3}" ax:persistence="persistStreamInit" r:id="rId1"/>
</file>

<file path=xl/activeX/activeX184.xml><?xml version="1.0" encoding="utf-8"?>
<ax:ocx xmlns:ax="http://schemas.microsoft.com/office/2006/activeX" xmlns:r="http://schemas.openxmlformats.org/officeDocument/2006/relationships" ax:classid="{8BD21D50-EC42-11CE-9E0D-00AA006002F3}" ax:persistence="persistStreamInit" r:id="rId1"/>
</file>

<file path=xl/activeX/activeX185.xml><?xml version="1.0" encoding="utf-8"?>
<ax:ocx xmlns:ax="http://schemas.microsoft.com/office/2006/activeX" xmlns:r="http://schemas.openxmlformats.org/officeDocument/2006/relationships" ax:classid="{8BD21D50-EC42-11CE-9E0D-00AA006002F3}" ax:persistence="persistStreamInit" r:id="rId1"/>
</file>

<file path=xl/activeX/activeX186.xml><?xml version="1.0" encoding="utf-8"?>
<ax:ocx xmlns:ax="http://schemas.microsoft.com/office/2006/activeX" xmlns:r="http://schemas.openxmlformats.org/officeDocument/2006/relationships" ax:classid="{8BD21D50-EC42-11CE-9E0D-00AA006002F3}" ax:persistence="persistStreamInit" r:id="rId1"/>
</file>

<file path=xl/activeX/activeX187.xml><?xml version="1.0" encoding="utf-8"?>
<ax:ocx xmlns:ax="http://schemas.microsoft.com/office/2006/activeX" xmlns:r="http://schemas.openxmlformats.org/officeDocument/2006/relationships" ax:classid="{8BD21D50-EC42-11CE-9E0D-00AA006002F3}" ax:persistence="persistStreamInit" r:id="rId1"/>
</file>

<file path=xl/activeX/activeX188.xml><?xml version="1.0" encoding="utf-8"?>
<ax:ocx xmlns:ax="http://schemas.microsoft.com/office/2006/activeX" xmlns:r="http://schemas.openxmlformats.org/officeDocument/2006/relationships" ax:classid="{8BD21D50-EC42-11CE-9E0D-00AA006002F3}" ax:persistence="persistStreamInit" r:id="rId1"/>
</file>

<file path=xl/activeX/activeX189.xml><?xml version="1.0" encoding="utf-8"?>
<ax:ocx xmlns:ax="http://schemas.microsoft.com/office/2006/activeX" xmlns:r="http://schemas.openxmlformats.org/officeDocument/2006/relationships" ax:classid="{8BD21D50-EC42-11CE-9E0D-00AA006002F3}" ax:persistence="persistStreamInit" r:id="rId1"/>
</file>

<file path=xl/activeX/activeX190.xml><?xml version="1.0" encoding="utf-8"?>
<ax:ocx xmlns:ax="http://schemas.microsoft.com/office/2006/activeX" xmlns:r="http://schemas.openxmlformats.org/officeDocument/2006/relationships" ax:classid="{8BD21D50-EC42-11CE-9E0D-00AA006002F3}" ax:persistence="persistStreamInit" r:id="rId1"/>
</file>

<file path=xl/activeX/activeX191.xml><?xml version="1.0" encoding="utf-8"?>
<ax:ocx xmlns:ax="http://schemas.microsoft.com/office/2006/activeX" xmlns:r="http://schemas.openxmlformats.org/officeDocument/2006/relationships" ax:classid="{8BD21D50-EC42-11CE-9E0D-00AA006002F3}" ax:persistence="persistStreamInit" r:id="rId1"/>
</file>

<file path=xl/activeX/activeX192.xml><?xml version="1.0" encoding="utf-8"?>
<ax:ocx xmlns:ax="http://schemas.microsoft.com/office/2006/activeX" xmlns:r="http://schemas.openxmlformats.org/officeDocument/2006/relationships" ax:classid="{8BD21D50-EC42-11CE-9E0D-00AA006002F3}" ax:persistence="persistStreamInit" r:id="rId1"/>
</file>

<file path=xl/activeX/activeX193.xml><?xml version="1.0" encoding="utf-8"?>
<ax:ocx xmlns:ax="http://schemas.microsoft.com/office/2006/activeX" xmlns:r="http://schemas.openxmlformats.org/officeDocument/2006/relationships" ax:classid="{8BD21D50-EC42-11CE-9E0D-00AA006002F3}" ax:persistence="persistStreamInit" r:id="rId1"/>
</file>

<file path=xl/activeX/activeX194.xml><?xml version="1.0" encoding="utf-8"?>
<ax:ocx xmlns:ax="http://schemas.microsoft.com/office/2006/activeX" xmlns:r="http://schemas.openxmlformats.org/officeDocument/2006/relationships" ax:classid="{8BD21D50-EC42-11CE-9E0D-00AA006002F3}" ax:persistence="persistStreamInit" r:id="rId1"/>
</file>

<file path=xl/activeX/activeX195.xml><?xml version="1.0" encoding="utf-8"?>
<ax:ocx xmlns:ax="http://schemas.microsoft.com/office/2006/activeX" xmlns:r="http://schemas.openxmlformats.org/officeDocument/2006/relationships" ax:classid="{8BD21D50-EC42-11CE-9E0D-00AA006002F3}" ax:persistence="persistStreamInit" r:id="rId1"/>
</file>

<file path=xl/activeX/activeX196.xml><?xml version="1.0" encoding="utf-8"?>
<ax:ocx xmlns:ax="http://schemas.microsoft.com/office/2006/activeX" xmlns:r="http://schemas.openxmlformats.org/officeDocument/2006/relationships" ax:classid="{8BD21D50-EC42-11CE-9E0D-00AA006002F3}" ax:persistence="persistStreamInit" r:id="rId1"/>
</file>

<file path=xl/activeX/activeX197.xml><?xml version="1.0" encoding="utf-8"?>
<ax:ocx xmlns:ax="http://schemas.microsoft.com/office/2006/activeX" xmlns:r="http://schemas.openxmlformats.org/officeDocument/2006/relationships" ax:classid="{8BD21D50-EC42-11CE-9E0D-00AA006002F3}" ax:persistence="persistStreamInit" r:id="rId1"/>
</file>

<file path=xl/activeX/activeX198.xml><?xml version="1.0" encoding="utf-8"?>
<ax:ocx xmlns:ax="http://schemas.microsoft.com/office/2006/activeX" xmlns:r="http://schemas.openxmlformats.org/officeDocument/2006/relationships" ax:classid="{8BD21D50-EC42-11CE-9E0D-00AA006002F3}" ax:persistence="persistStreamInit" r:id="rId1"/>
</file>

<file path=xl/activeX/activeX199.xml><?xml version="1.0" encoding="utf-8"?>
<ax:ocx xmlns:ax="http://schemas.microsoft.com/office/2006/activeX" xmlns:r="http://schemas.openxmlformats.org/officeDocument/2006/relationships" ax:classid="{8BD21D50-EC42-11CE-9E0D-00AA006002F3}" ax:persistence="persistStreamInit" r:id="rId1"/>
</file>

<file path=xl/activeX/activeX200.xml><?xml version="1.0" encoding="utf-8"?>
<ax:ocx xmlns:ax="http://schemas.microsoft.com/office/2006/activeX" xmlns:r="http://schemas.openxmlformats.org/officeDocument/2006/relationships" ax:classid="{8BD21D50-EC42-11CE-9E0D-00AA006002F3}" ax:persistence="persistStreamInit" r:id="rId1"/>
</file>

<file path=xl/activeX/activeX201.xml><?xml version="1.0" encoding="utf-8"?>
<ax:ocx xmlns:ax="http://schemas.microsoft.com/office/2006/activeX" xmlns:r="http://schemas.openxmlformats.org/officeDocument/2006/relationships" ax:classid="{8BD21D50-EC42-11CE-9E0D-00AA006002F3}" ax:persistence="persistStreamInit" r:id="rId1"/>
</file>

<file path=xl/activeX/activeX202.xml><?xml version="1.0" encoding="utf-8"?>
<ax:ocx xmlns:ax="http://schemas.microsoft.com/office/2006/activeX" xmlns:r="http://schemas.openxmlformats.org/officeDocument/2006/relationships" ax:classid="{8BD21D50-EC42-11CE-9E0D-00AA006002F3}" ax:persistence="persistStreamInit" r:id="rId1"/>
</file>

<file path=xl/activeX/activeX203.xml><?xml version="1.0" encoding="utf-8"?>
<ax:ocx xmlns:ax="http://schemas.microsoft.com/office/2006/activeX" xmlns:r="http://schemas.openxmlformats.org/officeDocument/2006/relationships" ax:classid="{8BD21D50-EC42-11CE-9E0D-00AA006002F3}" ax:persistence="persistStreamInit" r:id="rId1"/>
</file>

<file path=xl/activeX/activeX204.xml><?xml version="1.0" encoding="utf-8"?>
<ax:ocx xmlns:ax="http://schemas.microsoft.com/office/2006/activeX" xmlns:r="http://schemas.openxmlformats.org/officeDocument/2006/relationships" ax:classid="{8BD21D50-EC42-11CE-9E0D-00AA006002F3}" ax:persistence="persistStreamInit" r:id="rId1"/>
</file>

<file path=xl/activeX/activeX205.xml><?xml version="1.0" encoding="utf-8"?>
<ax:ocx xmlns:ax="http://schemas.microsoft.com/office/2006/activeX" xmlns:r="http://schemas.openxmlformats.org/officeDocument/2006/relationships" ax:classid="{8BD21D50-EC42-11CE-9E0D-00AA006002F3}" ax:persistence="persistStreamInit" r:id="rId1"/>
</file>

<file path=xl/activeX/activeX206.xml><?xml version="1.0" encoding="utf-8"?>
<ax:ocx xmlns:ax="http://schemas.microsoft.com/office/2006/activeX" xmlns:r="http://schemas.openxmlformats.org/officeDocument/2006/relationships" ax:classid="{8BD21D50-EC42-11CE-9E0D-00AA006002F3}" ax:persistence="persistStreamInit" r:id="rId1"/>
</file>

<file path=xl/activeX/activeX207.xml><?xml version="1.0" encoding="utf-8"?>
<ax:ocx xmlns:ax="http://schemas.microsoft.com/office/2006/activeX" xmlns:r="http://schemas.openxmlformats.org/officeDocument/2006/relationships" ax:classid="{8BD21D50-EC42-11CE-9E0D-00AA006002F3}" ax:persistence="persistStreamInit" r:id="rId1"/>
</file>

<file path=xl/activeX/activeX208.xml><?xml version="1.0" encoding="utf-8"?>
<ax:ocx xmlns:ax="http://schemas.microsoft.com/office/2006/activeX" xmlns:r="http://schemas.openxmlformats.org/officeDocument/2006/relationships" ax:classid="{8BD21D50-EC42-11CE-9E0D-00AA006002F3}" ax:persistence="persistStreamInit" r:id="rId1"/>
</file>

<file path=xl/activeX/activeX209.xml><?xml version="1.0" encoding="utf-8"?>
<ax:ocx xmlns:ax="http://schemas.microsoft.com/office/2006/activeX" xmlns:r="http://schemas.openxmlformats.org/officeDocument/2006/relationships" ax:classid="{8BD21D50-EC42-11CE-9E0D-00AA006002F3}" ax:persistence="persistStreamInit" r:id="rId1"/>
</file>

<file path=xl/activeX/activeX210.xml><?xml version="1.0" encoding="utf-8"?>
<ax:ocx xmlns:ax="http://schemas.microsoft.com/office/2006/activeX" xmlns:r="http://schemas.openxmlformats.org/officeDocument/2006/relationships" ax:classid="{8BD21D50-EC42-11CE-9E0D-00AA006002F3}" ax:persistence="persistStreamInit" r:id="rId1"/>
</file>

<file path=xl/activeX/activeX211.xml><?xml version="1.0" encoding="utf-8"?>
<ax:ocx xmlns:ax="http://schemas.microsoft.com/office/2006/activeX" xmlns:r="http://schemas.openxmlformats.org/officeDocument/2006/relationships" ax:classid="{8BD21D50-EC42-11CE-9E0D-00AA006002F3}" ax:persistence="persistStreamInit" r:id="rId1"/>
</file>

<file path=xl/activeX/activeX212.xml><?xml version="1.0" encoding="utf-8"?>
<ax:ocx xmlns:ax="http://schemas.microsoft.com/office/2006/activeX" xmlns:r="http://schemas.openxmlformats.org/officeDocument/2006/relationships" ax:classid="{8BD21D50-EC42-11CE-9E0D-00AA006002F3}" ax:persistence="persistStreamInit" r:id="rId1"/>
</file>

<file path=xl/activeX/activeX213.xml><?xml version="1.0" encoding="utf-8"?>
<ax:ocx xmlns:ax="http://schemas.microsoft.com/office/2006/activeX" xmlns:r="http://schemas.openxmlformats.org/officeDocument/2006/relationships" ax:classid="{8BD21D50-EC42-11CE-9E0D-00AA006002F3}" ax:persistence="persistStreamInit" r:id="rId1"/>
</file>

<file path=xl/activeX/activeX214.xml><?xml version="1.0" encoding="utf-8"?>
<ax:ocx xmlns:ax="http://schemas.microsoft.com/office/2006/activeX" xmlns:r="http://schemas.openxmlformats.org/officeDocument/2006/relationships" ax:classid="{8BD21D50-EC42-11CE-9E0D-00AA006002F3}" ax:persistence="persistStreamInit" r:id="rId1"/>
</file>

<file path=xl/activeX/activeX215.xml><?xml version="1.0" encoding="utf-8"?>
<ax:ocx xmlns:ax="http://schemas.microsoft.com/office/2006/activeX" xmlns:r="http://schemas.openxmlformats.org/officeDocument/2006/relationships" ax:classid="{8BD21D50-EC42-11CE-9E0D-00AA006002F3}" ax:persistence="persistStreamInit" r:id="rId1"/>
</file>

<file path=xl/activeX/activeX216.xml><?xml version="1.0" encoding="utf-8"?>
<ax:ocx xmlns:ax="http://schemas.microsoft.com/office/2006/activeX" xmlns:r="http://schemas.openxmlformats.org/officeDocument/2006/relationships" ax:classid="{8BD21D50-EC42-11CE-9E0D-00AA006002F3}" ax:persistence="persistStreamInit" r:id="rId1"/>
</file>

<file path=xl/activeX/activeX217.xml><?xml version="1.0" encoding="utf-8"?>
<ax:ocx xmlns:ax="http://schemas.microsoft.com/office/2006/activeX" xmlns:r="http://schemas.openxmlformats.org/officeDocument/2006/relationships" ax:classid="{8BD21D50-EC42-11CE-9E0D-00AA006002F3}" ax:persistence="persistStreamInit" r:id="rId1"/>
</file>

<file path=xl/activeX/activeX218.xml><?xml version="1.0" encoding="utf-8"?>
<ax:ocx xmlns:ax="http://schemas.microsoft.com/office/2006/activeX" xmlns:r="http://schemas.openxmlformats.org/officeDocument/2006/relationships" ax:classid="{8BD21D50-EC42-11CE-9E0D-00AA006002F3}" ax:persistence="persistStreamInit" r:id="rId1"/>
</file>

<file path=xl/activeX/activeX219.xml><?xml version="1.0" encoding="utf-8"?>
<ax:ocx xmlns:ax="http://schemas.microsoft.com/office/2006/activeX" xmlns:r="http://schemas.openxmlformats.org/officeDocument/2006/relationships" ax:classid="{8BD21D50-EC42-11CE-9E0D-00AA006002F3}" ax:persistence="persistStreamInit" r:id="rId1"/>
</file>

<file path=xl/activeX/activeX220.xml><?xml version="1.0" encoding="utf-8"?>
<ax:ocx xmlns:ax="http://schemas.microsoft.com/office/2006/activeX" xmlns:r="http://schemas.openxmlformats.org/officeDocument/2006/relationships" ax:classid="{8BD21D50-EC42-11CE-9E0D-00AA006002F3}" ax:persistence="persistStreamInit" r:id="rId1"/>
</file>

<file path=xl/activeX/activeX221.xml><?xml version="1.0" encoding="utf-8"?>
<ax:ocx xmlns:ax="http://schemas.microsoft.com/office/2006/activeX" xmlns:r="http://schemas.openxmlformats.org/officeDocument/2006/relationships" ax:classid="{8BD21D50-EC42-11CE-9E0D-00AA006002F3}" ax:persistence="persistStreamInit" r:id="rId1"/>
</file>

<file path=xl/activeX/activeX222.xml><?xml version="1.0" encoding="utf-8"?>
<ax:ocx xmlns:ax="http://schemas.microsoft.com/office/2006/activeX" xmlns:r="http://schemas.openxmlformats.org/officeDocument/2006/relationships" ax:classid="{8BD21D50-EC42-11CE-9E0D-00AA006002F3}" ax:persistence="persistStreamInit" r:id="rId1"/>
</file>

<file path=xl/activeX/activeX223.xml><?xml version="1.0" encoding="utf-8"?>
<ax:ocx xmlns:ax="http://schemas.microsoft.com/office/2006/activeX" xmlns:r="http://schemas.openxmlformats.org/officeDocument/2006/relationships" ax:classid="{8BD21D50-EC42-11CE-9E0D-00AA006002F3}" ax:persistence="persistStreamInit" r:id="rId1"/>
</file>

<file path=xl/activeX/activeX224.xml><?xml version="1.0" encoding="utf-8"?>
<ax:ocx xmlns:ax="http://schemas.microsoft.com/office/2006/activeX" xmlns:r="http://schemas.openxmlformats.org/officeDocument/2006/relationships" ax:classid="{8BD21D50-EC42-11CE-9E0D-00AA006002F3}" ax:persistence="persistStreamInit" r:id="rId1"/>
</file>

<file path=xl/activeX/activeX225.xml><?xml version="1.0" encoding="utf-8"?>
<ax:ocx xmlns:ax="http://schemas.microsoft.com/office/2006/activeX" xmlns:r="http://schemas.openxmlformats.org/officeDocument/2006/relationships" ax:classid="{8BD21D50-EC42-11CE-9E0D-00AA006002F3}" ax:persistence="persistStreamInit" r:id="rId1"/>
</file>

<file path=xl/activeX/activeX226.xml><?xml version="1.0" encoding="utf-8"?>
<ax:ocx xmlns:ax="http://schemas.microsoft.com/office/2006/activeX" xmlns:r="http://schemas.openxmlformats.org/officeDocument/2006/relationships" ax:classid="{8BD21D50-EC42-11CE-9E0D-00AA006002F3}" ax:persistence="persistStreamInit" r:id="rId1"/>
</file>

<file path=xl/activeX/activeX227.xml><?xml version="1.0" encoding="utf-8"?>
<ax:ocx xmlns:ax="http://schemas.microsoft.com/office/2006/activeX" xmlns:r="http://schemas.openxmlformats.org/officeDocument/2006/relationships" ax:classid="{8BD21D50-EC42-11CE-9E0D-00AA006002F3}" ax:persistence="persistStreamInit" r:id="rId1"/>
</file>

<file path=xl/activeX/activeX228.xml><?xml version="1.0" encoding="utf-8"?>
<ax:ocx xmlns:ax="http://schemas.microsoft.com/office/2006/activeX" xmlns:r="http://schemas.openxmlformats.org/officeDocument/2006/relationships" ax:classid="{8BD21D50-EC42-11CE-9E0D-00AA006002F3}" ax:persistence="persistStreamInit" r:id="rId1"/>
</file>

<file path=xl/activeX/activeX229.xml><?xml version="1.0" encoding="utf-8"?>
<ax:ocx xmlns:ax="http://schemas.microsoft.com/office/2006/activeX" xmlns:r="http://schemas.openxmlformats.org/officeDocument/2006/relationships" ax:classid="{8BD21D50-EC42-11CE-9E0D-00AA006002F3}" ax:persistence="persistStreamInit" r:id="rId1"/>
</file>

<file path=xl/activeX/activeX230.xml><?xml version="1.0" encoding="utf-8"?>
<ax:ocx xmlns:ax="http://schemas.microsoft.com/office/2006/activeX" xmlns:r="http://schemas.openxmlformats.org/officeDocument/2006/relationships" ax:classid="{8BD21D50-EC42-11CE-9E0D-00AA006002F3}" ax:persistence="persistStreamInit" r:id="rId1"/>
</file>

<file path=xl/activeX/activeX231.xml><?xml version="1.0" encoding="utf-8"?>
<ax:ocx xmlns:ax="http://schemas.microsoft.com/office/2006/activeX" xmlns:r="http://schemas.openxmlformats.org/officeDocument/2006/relationships" ax:classid="{8BD21D50-EC42-11CE-9E0D-00AA006002F3}" ax:persistence="persistStreamInit" r:id="rId1"/>
</file>

<file path=xl/activeX/activeX232.xml><?xml version="1.0" encoding="utf-8"?>
<ax:ocx xmlns:ax="http://schemas.microsoft.com/office/2006/activeX" xmlns:r="http://schemas.openxmlformats.org/officeDocument/2006/relationships" ax:classid="{8BD21D50-EC42-11CE-9E0D-00AA006002F3}" ax:persistence="persistStreamInit" r:id="rId1"/>
</file>

<file path=xl/activeX/activeX233.xml><?xml version="1.0" encoding="utf-8"?>
<ax:ocx xmlns:ax="http://schemas.microsoft.com/office/2006/activeX" xmlns:r="http://schemas.openxmlformats.org/officeDocument/2006/relationships" ax:classid="{8BD21D50-EC42-11CE-9E0D-00AA006002F3}" ax:persistence="persistStreamInit" r:id="rId1"/>
</file>

<file path=xl/activeX/activeX234.xml><?xml version="1.0" encoding="utf-8"?>
<ax:ocx xmlns:ax="http://schemas.microsoft.com/office/2006/activeX" xmlns:r="http://schemas.openxmlformats.org/officeDocument/2006/relationships" ax:classid="{8BD21D50-EC42-11CE-9E0D-00AA006002F3}" ax:persistence="persistStreamInit" r:id="rId1"/>
</file>

<file path=xl/activeX/activeX235.xml><?xml version="1.0" encoding="utf-8"?>
<ax:ocx xmlns:ax="http://schemas.microsoft.com/office/2006/activeX" xmlns:r="http://schemas.openxmlformats.org/officeDocument/2006/relationships" ax:classid="{8BD21D50-EC42-11CE-9E0D-00AA006002F3}" ax:persistence="persistStreamInit" r:id="rId1"/>
</file>

<file path=xl/activeX/activeX236.xml><?xml version="1.0" encoding="utf-8"?>
<ax:ocx xmlns:ax="http://schemas.microsoft.com/office/2006/activeX" xmlns:r="http://schemas.openxmlformats.org/officeDocument/2006/relationships" ax:classid="{8BD21D50-EC42-11CE-9E0D-00AA006002F3}" ax:persistence="persistStreamInit" r:id="rId1"/>
</file>

<file path=xl/activeX/activeX237.xml><?xml version="1.0" encoding="utf-8"?>
<ax:ocx xmlns:ax="http://schemas.microsoft.com/office/2006/activeX" xmlns:r="http://schemas.openxmlformats.org/officeDocument/2006/relationships" ax:classid="{8BD21D50-EC42-11CE-9E0D-00AA006002F3}" ax:persistence="persistStreamInit" r:id="rId1"/>
</file>

<file path=xl/activeX/activeX238.xml><?xml version="1.0" encoding="utf-8"?>
<ax:ocx xmlns:ax="http://schemas.microsoft.com/office/2006/activeX" xmlns:r="http://schemas.openxmlformats.org/officeDocument/2006/relationships" ax:classid="{8BD21D50-EC42-11CE-9E0D-00AA006002F3}" ax:persistence="persistStreamInit" r:id="rId1"/>
</file>

<file path=xl/activeX/activeX239.xml><?xml version="1.0" encoding="utf-8"?>
<ax:ocx xmlns:ax="http://schemas.microsoft.com/office/2006/activeX" xmlns:r="http://schemas.openxmlformats.org/officeDocument/2006/relationships" ax:classid="{8BD21D50-EC42-11CE-9E0D-00AA006002F3}" ax:persistence="persistStreamInit" r:id="rId1"/>
</file>

<file path=xl/activeX/activeX240.xml><?xml version="1.0" encoding="utf-8"?>
<ax:ocx xmlns:ax="http://schemas.microsoft.com/office/2006/activeX" xmlns:r="http://schemas.openxmlformats.org/officeDocument/2006/relationships" ax:classid="{8BD21D50-EC42-11CE-9E0D-00AA006002F3}" ax:persistence="persistStreamInit" r:id="rId1"/>
</file>

<file path=xl/activeX/activeX241.xml><?xml version="1.0" encoding="utf-8"?>
<ax:ocx xmlns:ax="http://schemas.microsoft.com/office/2006/activeX" xmlns:r="http://schemas.openxmlformats.org/officeDocument/2006/relationships" ax:classid="{8BD21D50-EC42-11CE-9E0D-00AA006002F3}" ax:persistence="persistStreamInit" r:id="rId1"/>
</file>

<file path=xl/activeX/activeX242.xml><?xml version="1.0" encoding="utf-8"?>
<ax:ocx xmlns:ax="http://schemas.microsoft.com/office/2006/activeX" xmlns:r="http://schemas.openxmlformats.org/officeDocument/2006/relationships" ax:classid="{8BD21D50-EC42-11CE-9E0D-00AA006002F3}" ax:persistence="persistStreamInit" r:id="rId1"/>
</file>

<file path=xl/activeX/activeX243.xml><?xml version="1.0" encoding="utf-8"?>
<ax:ocx xmlns:ax="http://schemas.microsoft.com/office/2006/activeX" xmlns:r="http://schemas.openxmlformats.org/officeDocument/2006/relationships" ax:classid="{8BD21D50-EC42-11CE-9E0D-00AA006002F3}" ax:persistence="persistStreamInit" r:id="rId1"/>
</file>

<file path=xl/activeX/activeX244.xml><?xml version="1.0" encoding="utf-8"?>
<ax:ocx xmlns:ax="http://schemas.microsoft.com/office/2006/activeX" xmlns:r="http://schemas.openxmlformats.org/officeDocument/2006/relationships" ax:classid="{8BD21D50-EC42-11CE-9E0D-00AA006002F3}" ax:persistence="persistStreamInit" r:id="rId1"/>
</file>

<file path=xl/activeX/activeX245.xml><?xml version="1.0" encoding="utf-8"?>
<ax:ocx xmlns:ax="http://schemas.microsoft.com/office/2006/activeX" xmlns:r="http://schemas.openxmlformats.org/officeDocument/2006/relationships" ax:classid="{8BD21D50-EC42-11CE-9E0D-00AA006002F3}" ax:persistence="persistStreamInit" r:id="rId1"/>
</file>

<file path=xl/activeX/activeX246.xml><?xml version="1.0" encoding="utf-8"?>
<ax:ocx xmlns:ax="http://schemas.microsoft.com/office/2006/activeX" xmlns:r="http://schemas.openxmlformats.org/officeDocument/2006/relationships" ax:classid="{8BD21D50-EC42-11CE-9E0D-00AA006002F3}" ax:persistence="persistStreamInit" r:id="rId1"/>
</file>

<file path=xl/activeX/activeX247.xml><?xml version="1.0" encoding="utf-8"?>
<ax:ocx xmlns:ax="http://schemas.microsoft.com/office/2006/activeX" xmlns:r="http://schemas.openxmlformats.org/officeDocument/2006/relationships" ax:classid="{8BD21D50-EC42-11CE-9E0D-00AA006002F3}" ax:persistence="persistStreamInit" r:id="rId1"/>
</file>

<file path=xl/activeX/activeX248.xml><?xml version="1.0" encoding="utf-8"?>
<ax:ocx xmlns:ax="http://schemas.microsoft.com/office/2006/activeX" xmlns:r="http://schemas.openxmlformats.org/officeDocument/2006/relationships" ax:classid="{8BD21D50-EC42-11CE-9E0D-00AA006002F3}" ax:persistence="persistStreamInit" r:id="rId1"/>
</file>

<file path=xl/activeX/activeX249.xml><?xml version="1.0" encoding="utf-8"?>
<ax:ocx xmlns:ax="http://schemas.microsoft.com/office/2006/activeX" xmlns:r="http://schemas.openxmlformats.org/officeDocument/2006/relationships" ax:classid="{8BD21D50-EC42-11CE-9E0D-00AA006002F3}" ax:persistence="persistStreamInit" r:id="rId1"/>
</file>

<file path=xl/activeX/activeX250.xml><?xml version="1.0" encoding="utf-8"?>
<ax:ocx xmlns:ax="http://schemas.microsoft.com/office/2006/activeX" xmlns:r="http://schemas.openxmlformats.org/officeDocument/2006/relationships" ax:classid="{8BD21D50-EC42-11CE-9E0D-00AA006002F3}" ax:persistence="persistStreamInit" r:id="rId1"/>
</file>

<file path=xl/activeX/activeX251.xml><?xml version="1.0" encoding="utf-8"?>
<ax:ocx xmlns:ax="http://schemas.microsoft.com/office/2006/activeX" xmlns:r="http://schemas.openxmlformats.org/officeDocument/2006/relationships" ax:classid="{8BD21D50-EC42-11CE-9E0D-00AA006002F3}" ax:persistence="persistStreamInit" r:id="rId1"/>
</file>

<file path=xl/activeX/activeX252.xml><?xml version="1.0" encoding="utf-8"?>
<ax:ocx xmlns:ax="http://schemas.microsoft.com/office/2006/activeX" xmlns:r="http://schemas.openxmlformats.org/officeDocument/2006/relationships" ax:classid="{8BD21D50-EC42-11CE-9E0D-00AA006002F3}" ax:persistence="persistStreamInit" r:id="rId1"/>
</file>

<file path=xl/activeX/activeX253.xml><?xml version="1.0" encoding="utf-8"?>
<ax:ocx xmlns:ax="http://schemas.microsoft.com/office/2006/activeX" xmlns:r="http://schemas.openxmlformats.org/officeDocument/2006/relationships" ax:classid="{8BD21D50-EC42-11CE-9E0D-00AA006002F3}" ax:persistence="persistStreamInit" r:id="rId1"/>
</file>

<file path=xl/activeX/activeX254.xml><?xml version="1.0" encoding="utf-8"?>
<ax:ocx xmlns:ax="http://schemas.microsoft.com/office/2006/activeX" xmlns:r="http://schemas.openxmlformats.org/officeDocument/2006/relationships" ax:classid="{8BD21D50-EC42-11CE-9E0D-00AA006002F3}" ax:persistence="persistStreamInit" r:id="rId1"/>
</file>

<file path=xl/activeX/activeX255.xml><?xml version="1.0" encoding="utf-8"?>
<ax:ocx xmlns:ax="http://schemas.microsoft.com/office/2006/activeX" xmlns:r="http://schemas.openxmlformats.org/officeDocument/2006/relationships" ax:classid="{8BD21D50-EC42-11CE-9E0D-00AA006002F3}" ax:persistence="persistStreamInit" r:id="rId1"/>
</file>

<file path=xl/activeX/activeX256.xml><?xml version="1.0" encoding="utf-8"?>
<ax:ocx xmlns:ax="http://schemas.microsoft.com/office/2006/activeX" xmlns:r="http://schemas.openxmlformats.org/officeDocument/2006/relationships" ax:classid="{8BD21D50-EC42-11CE-9E0D-00AA006002F3}" ax:persistence="persistStreamInit" r:id="rId1"/>
</file>

<file path=xl/activeX/activeX257.xml><?xml version="1.0" encoding="utf-8"?>
<ax:ocx xmlns:ax="http://schemas.microsoft.com/office/2006/activeX" xmlns:r="http://schemas.openxmlformats.org/officeDocument/2006/relationships" ax:classid="{8BD21D50-EC42-11CE-9E0D-00AA006002F3}" ax:persistence="persistStreamInit" r:id="rId1"/>
</file>

<file path=xl/activeX/activeX258.xml><?xml version="1.0" encoding="utf-8"?>
<ax:ocx xmlns:ax="http://schemas.microsoft.com/office/2006/activeX" xmlns:r="http://schemas.openxmlformats.org/officeDocument/2006/relationships" ax:classid="{8BD21D50-EC42-11CE-9E0D-00AA006002F3}" ax:persistence="persistStreamInit" r:id="rId1"/>
</file>

<file path=xl/activeX/activeX259.xml><?xml version="1.0" encoding="utf-8"?>
<ax:ocx xmlns:ax="http://schemas.microsoft.com/office/2006/activeX" xmlns:r="http://schemas.openxmlformats.org/officeDocument/2006/relationships" ax:classid="{8BD21D50-EC42-11CE-9E0D-00AA006002F3}" ax:persistence="persistStreamInit" r:id="rId1"/>
</file>

<file path=xl/activeX/activeX260.xml><?xml version="1.0" encoding="utf-8"?>
<ax:ocx xmlns:ax="http://schemas.microsoft.com/office/2006/activeX" xmlns:r="http://schemas.openxmlformats.org/officeDocument/2006/relationships" ax:classid="{8BD21D50-EC42-11CE-9E0D-00AA006002F3}" ax:persistence="persistStreamInit" r:id="rId1"/>
</file>

<file path=xl/activeX/activeX261.xml><?xml version="1.0" encoding="utf-8"?>
<ax:ocx xmlns:ax="http://schemas.microsoft.com/office/2006/activeX" xmlns:r="http://schemas.openxmlformats.org/officeDocument/2006/relationships" ax:classid="{8BD21D50-EC42-11CE-9E0D-00AA006002F3}" ax:persistence="persistStreamInit" r:id="rId1"/>
</file>

<file path=xl/activeX/activeX262.xml><?xml version="1.0" encoding="utf-8"?>
<ax:ocx xmlns:ax="http://schemas.microsoft.com/office/2006/activeX" xmlns:r="http://schemas.openxmlformats.org/officeDocument/2006/relationships" ax:classid="{8BD21D50-EC42-11CE-9E0D-00AA006002F3}" ax:persistence="persistStreamInit" r:id="rId1"/>
</file>

<file path=xl/activeX/activeX263.xml><?xml version="1.0" encoding="utf-8"?>
<ax:ocx xmlns:ax="http://schemas.microsoft.com/office/2006/activeX" xmlns:r="http://schemas.openxmlformats.org/officeDocument/2006/relationships" ax:classid="{8BD21D50-EC42-11CE-9E0D-00AA006002F3}" ax:persistence="persistStreamInit" r:id="rId1"/>
</file>

<file path=xl/activeX/activeX264.xml><?xml version="1.0" encoding="utf-8"?>
<ax:ocx xmlns:ax="http://schemas.microsoft.com/office/2006/activeX" xmlns:r="http://schemas.openxmlformats.org/officeDocument/2006/relationships" ax:classid="{8BD21D50-EC42-11CE-9E0D-00AA006002F3}" ax:persistence="persistStreamInit" r:id="rId1"/>
</file>

<file path=xl/activeX/activeX265.xml><?xml version="1.0" encoding="utf-8"?>
<ax:ocx xmlns:ax="http://schemas.microsoft.com/office/2006/activeX" xmlns:r="http://schemas.openxmlformats.org/officeDocument/2006/relationships" ax:classid="{8BD21D50-EC42-11CE-9E0D-00AA006002F3}" ax:persistence="persistStreamInit" r:id="rId1"/>
</file>

<file path=xl/activeX/activeX266.xml><?xml version="1.0" encoding="utf-8"?>
<ax:ocx xmlns:ax="http://schemas.microsoft.com/office/2006/activeX" xmlns:r="http://schemas.openxmlformats.org/officeDocument/2006/relationships" ax:classid="{8BD21D50-EC42-11CE-9E0D-00AA006002F3}" ax:persistence="persistStreamInit" r:id="rId1"/>
</file>

<file path=xl/activeX/activeX267.xml><?xml version="1.0" encoding="utf-8"?>
<ax:ocx xmlns:ax="http://schemas.microsoft.com/office/2006/activeX" xmlns:r="http://schemas.openxmlformats.org/officeDocument/2006/relationships" ax:classid="{8BD21D50-EC42-11CE-9E0D-00AA006002F3}" ax:persistence="persistStreamInit" r:id="rId1"/>
</file>

<file path=xl/activeX/activeX268.xml><?xml version="1.0" encoding="utf-8"?>
<ax:ocx xmlns:ax="http://schemas.microsoft.com/office/2006/activeX" xmlns:r="http://schemas.openxmlformats.org/officeDocument/2006/relationships" ax:classid="{8BD21D50-EC42-11CE-9E0D-00AA006002F3}" ax:persistence="persistStreamInit" r:id="rId1"/>
</file>

<file path=xl/activeX/activeX269.xml><?xml version="1.0" encoding="utf-8"?>
<ax:ocx xmlns:ax="http://schemas.microsoft.com/office/2006/activeX" xmlns:r="http://schemas.openxmlformats.org/officeDocument/2006/relationships" ax:classid="{8BD21D50-EC42-11CE-9E0D-00AA006002F3}" ax:persistence="persistStreamInit" r:id="rId1"/>
</file>

<file path=xl/activeX/activeX270.xml><?xml version="1.0" encoding="utf-8"?>
<ax:ocx xmlns:ax="http://schemas.microsoft.com/office/2006/activeX" xmlns:r="http://schemas.openxmlformats.org/officeDocument/2006/relationships" ax:classid="{8BD21D50-EC42-11CE-9E0D-00AA006002F3}" ax:persistence="persistStreamInit" r:id="rId1"/>
</file>

<file path=xl/activeX/activeX271.xml><?xml version="1.0" encoding="utf-8"?>
<ax:ocx xmlns:ax="http://schemas.microsoft.com/office/2006/activeX" xmlns:r="http://schemas.openxmlformats.org/officeDocument/2006/relationships" ax:classid="{8BD21D50-EC42-11CE-9E0D-00AA006002F3}" ax:persistence="persistStreamInit" r:id="rId1"/>
</file>

<file path=xl/activeX/activeX272.xml><?xml version="1.0" encoding="utf-8"?>
<ax:ocx xmlns:ax="http://schemas.microsoft.com/office/2006/activeX" xmlns:r="http://schemas.openxmlformats.org/officeDocument/2006/relationships" ax:classid="{8BD21D50-EC42-11CE-9E0D-00AA006002F3}" ax:persistence="persistStreamInit" r:id="rId1"/>
</file>

<file path=xl/activeX/activeX273.xml><?xml version="1.0" encoding="utf-8"?>
<ax:ocx xmlns:ax="http://schemas.microsoft.com/office/2006/activeX" xmlns:r="http://schemas.openxmlformats.org/officeDocument/2006/relationships" ax:classid="{8BD21D50-EC42-11CE-9E0D-00AA006002F3}" ax:persistence="persistStreamInit" r:id="rId1"/>
</file>

<file path=xl/activeX/activeX274.xml><?xml version="1.0" encoding="utf-8"?>
<ax:ocx xmlns:ax="http://schemas.microsoft.com/office/2006/activeX" xmlns:r="http://schemas.openxmlformats.org/officeDocument/2006/relationships" ax:classid="{8BD21D50-EC42-11CE-9E0D-00AA006002F3}" ax:persistence="persistStreamInit" r:id="rId1"/>
</file>

<file path=xl/activeX/activeX275.xml><?xml version="1.0" encoding="utf-8"?>
<ax:ocx xmlns:ax="http://schemas.microsoft.com/office/2006/activeX" xmlns:r="http://schemas.openxmlformats.org/officeDocument/2006/relationships" ax:classid="{8BD21D50-EC42-11CE-9E0D-00AA006002F3}" ax:persistence="persistStreamInit" r:id="rId1"/>
</file>

<file path=xl/activeX/activeX276.xml><?xml version="1.0" encoding="utf-8"?>
<ax:ocx xmlns:ax="http://schemas.microsoft.com/office/2006/activeX" xmlns:r="http://schemas.openxmlformats.org/officeDocument/2006/relationships" ax:classid="{8BD21D50-EC42-11CE-9E0D-00AA006002F3}" ax:persistence="persistStreamInit" r:id="rId1"/>
</file>

<file path=xl/activeX/activeX277.xml><?xml version="1.0" encoding="utf-8"?>
<ax:ocx xmlns:ax="http://schemas.microsoft.com/office/2006/activeX" xmlns:r="http://schemas.openxmlformats.org/officeDocument/2006/relationships" ax:classid="{8BD21D50-EC42-11CE-9E0D-00AA006002F3}" ax:persistence="persistStreamInit" r:id="rId1"/>
</file>

<file path=xl/activeX/activeX278.xml><?xml version="1.0" encoding="utf-8"?>
<ax:ocx xmlns:ax="http://schemas.microsoft.com/office/2006/activeX" xmlns:r="http://schemas.openxmlformats.org/officeDocument/2006/relationships" ax:classid="{8BD21D50-EC42-11CE-9E0D-00AA006002F3}" ax:persistence="persistStreamInit" r:id="rId1"/>
</file>

<file path=xl/activeX/activeX279.xml><?xml version="1.0" encoding="utf-8"?>
<ax:ocx xmlns:ax="http://schemas.microsoft.com/office/2006/activeX" xmlns:r="http://schemas.openxmlformats.org/officeDocument/2006/relationships" ax:classid="{8BD21D50-EC42-11CE-9E0D-00AA006002F3}" ax:persistence="persistStreamInit" r:id="rId1"/>
</file>

<file path=xl/activeX/activeX280.xml><?xml version="1.0" encoding="utf-8"?>
<ax:ocx xmlns:ax="http://schemas.microsoft.com/office/2006/activeX" xmlns:r="http://schemas.openxmlformats.org/officeDocument/2006/relationships" ax:classid="{8BD21D50-EC42-11CE-9E0D-00AA006002F3}" ax:persistence="persistStreamInit" r:id="rId1"/>
</file>

<file path=xl/activeX/activeX281.xml><?xml version="1.0" encoding="utf-8"?>
<ax:ocx xmlns:ax="http://schemas.microsoft.com/office/2006/activeX" xmlns:r="http://schemas.openxmlformats.org/officeDocument/2006/relationships" ax:classid="{8BD21D50-EC42-11CE-9E0D-00AA006002F3}" ax:persistence="persistStreamInit" r:id="rId1"/>
</file>

<file path=xl/activeX/activeX282.xml><?xml version="1.0" encoding="utf-8"?>
<ax:ocx xmlns:ax="http://schemas.microsoft.com/office/2006/activeX" xmlns:r="http://schemas.openxmlformats.org/officeDocument/2006/relationships" ax:classid="{8BD21D50-EC42-11CE-9E0D-00AA006002F3}" ax:persistence="persistStreamInit" r:id="rId1"/>
</file>

<file path=xl/activeX/activeX283.xml><?xml version="1.0" encoding="utf-8"?>
<ax:ocx xmlns:ax="http://schemas.microsoft.com/office/2006/activeX" xmlns:r="http://schemas.openxmlformats.org/officeDocument/2006/relationships" ax:classid="{8BD21D50-EC42-11CE-9E0D-00AA006002F3}" ax:persistence="persistStreamInit" r:id="rId1"/>
</file>

<file path=xl/activeX/activeX284.xml><?xml version="1.0" encoding="utf-8"?>
<ax:ocx xmlns:ax="http://schemas.microsoft.com/office/2006/activeX" xmlns:r="http://schemas.openxmlformats.org/officeDocument/2006/relationships" ax:classid="{8BD21D50-EC42-11CE-9E0D-00AA006002F3}" ax:persistence="persistStreamInit" r:id="rId1"/>
</file>

<file path=xl/activeX/activeX285.xml><?xml version="1.0" encoding="utf-8"?>
<ax:ocx xmlns:ax="http://schemas.microsoft.com/office/2006/activeX" xmlns:r="http://schemas.openxmlformats.org/officeDocument/2006/relationships" ax:classid="{8BD21D50-EC42-11CE-9E0D-00AA006002F3}" ax:persistence="persistStreamInit" r:id="rId1"/>
</file>

<file path=xl/activeX/activeX286.xml><?xml version="1.0" encoding="utf-8"?>
<ax:ocx xmlns:ax="http://schemas.microsoft.com/office/2006/activeX" xmlns:r="http://schemas.openxmlformats.org/officeDocument/2006/relationships" ax:classid="{8BD21D50-EC42-11CE-9E0D-00AA006002F3}" ax:persistence="persistStreamInit" r:id="rId1"/>
</file>

<file path=xl/activeX/activeX287.xml><?xml version="1.0" encoding="utf-8"?>
<ax:ocx xmlns:ax="http://schemas.microsoft.com/office/2006/activeX" xmlns:r="http://schemas.openxmlformats.org/officeDocument/2006/relationships" ax:classid="{8BD21D50-EC42-11CE-9E0D-00AA006002F3}" ax:persistence="persistStreamInit" r:id="rId1"/>
</file>

<file path=xl/activeX/activeX288.xml><?xml version="1.0" encoding="utf-8"?>
<ax:ocx xmlns:ax="http://schemas.microsoft.com/office/2006/activeX" xmlns:r="http://schemas.openxmlformats.org/officeDocument/2006/relationships" ax:classid="{8BD21D50-EC42-11CE-9E0D-00AA006002F3}" ax:persistence="persistStreamInit" r:id="rId1"/>
</file>

<file path=xl/activeX/activeX289.xml><?xml version="1.0" encoding="utf-8"?>
<ax:ocx xmlns:ax="http://schemas.microsoft.com/office/2006/activeX" xmlns:r="http://schemas.openxmlformats.org/officeDocument/2006/relationships" ax:classid="{8BD21D50-EC42-11CE-9E0D-00AA006002F3}" ax:persistence="persistStreamInit" r:id="rId1"/>
</file>

<file path=xl/activeX/activeX290.xml><?xml version="1.0" encoding="utf-8"?>
<ax:ocx xmlns:ax="http://schemas.microsoft.com/office/2006/activeX" xmlns:r="http://schemas.openxmlformats.org/officeDocument/2006/relationships" ax:classid="{8BD21D50-EC42-11CE-9E0D-00AA006002F3}" ax:persistence="persistStreamInit" r:id="rId1"/>
</file>

<file path=xl/activeX/activeX291.xml><?xml version="1.0" encoding="utf-8"?>
<ax:ocx xmlns:ax="http://schemas.microsoft.com/office/2006/activeX" xmlns:r="http://schemas.openxmlformats.org/officeDocument/2006/relationships" ax:classid="{8BD21D50-EC42-11CE-9E0D-00AA006002F3}" ax:persistence="persistStreamInit" r:id="rId1"/>
</file>

<file path=xl/activeX/activeX292.xml><?xml version="1.0" encoding="utf-8"?>
<ax:ocx xmlns:ax="http://schemas.microsoft.com/office/2006/activeX" xmlns:r="http://schemas.openxmlformats.org/officeDocument/2006/relationships" ax:classid="{8BD21D50-EC42-11CE-9E0D-00AA006002F3}" ax:persistence="persistStreamInit" r:id="rId1"/>
</file>

<file path=xl/activeX/activeX293.xml><?xml version="1.0" encoding="utf-8"?>
<ax:ocx xmlns:ax="http://schemas.microsoft.com/office/2006/activeX" xmlns:r="http://schemas.openxmlformats.org/officeDocument/2006/relationships" ax:classid="{8BD21D50-EC42-11CE-9E0D-00AA006002F3}" ax:persistence="persistStreamInit" r:id="rId1"/>
</file>

<file path=xl/activeX/activeX294.xml><?xml version="1.0" encoding="utf-8"?>
<ax:ocx xmlns:ax="http://schemas.microsoft.com/office/2006/activeX" xmlns:r="http://schemas.openxmlformats.org/officeDocument/2006/relationships" ax:classid="{8BD21D50-EC42-11CE-9E0D-00AA006002F3}" ax:persistence="persistStreamInit" r:id="rId1"/>
</file>

<file path=xl/activeX/activeX295.xml><?xml version="1.0" encoding="utf-8"?>
<ax:ocx xmlns:ax="http://schemas.microsoft.com/office/2006/activeX" xmlns:r="http://schemas.openxmlformats.org/officeDocument/2006/relationships" ax:classid="{8BD21D50-EC42-11CE-9E0D-00AA006002F3}" ax:persistence="persistStreamInit" r:id="rId1"/>
</file>

<file path=xl/activeX/activeX296.xml><?xml version="1.0" encoding="utf-8"?>
<ax:ocx xmlns:ax="http://schemas.microsoft.com/office/2006/activeX" xmlns:r="http://schemas.openxmlformats.org/officeDocument/2006/relationships" ax:classid="{8BD21D50-EC42-11CE-9E0D-00AA006002F3}" ax:persistence="persistStreamInit" r:id="rId1"/>
</file>

<file path=xl/activeX/activeX297.xml><?xml version="1.0" encoding="utf-8"?>
<ax:ocx xmlns:ax="http://schemas.microsoft.com/office/2006/activeX" xmlns:r="http://schemas.openxmlformats.org/officeDocument/2006/relationships" ax:classid="{8BD21D50-EC42-11CE-9E0D-00AA006002F3}" ax:persistence="persistStreamInit" r:id="rId1"/>
</file>

<file path=xl/activeX/activeX298.xml><?xml version="1.0" encoding="utf-8"?>
<ax:ocx xmlns:ax="http://schemas.microsoft.com/office/2006/activeX" xmlns:r="http://schemas.openxmlformats.org/officeDocument/2006/relationships" ax:classid="{8BD21D50-EC42-11CE-9E0D-00AA006002F3}" ax:persistence="persistStreamInit" r:id="rId1"/>
</file>

<file path=xl/activeX/activeX299.xml><?xml version="1.0" encoding="utf-8"?>
<ax:ocx xmlns:ax="http://schemas.microsoft.com/office/2006/activeX" xmlns:r="http://schemas.openxmlformats.org/officeDocument/2006/relationships" ax:classid="{8BD21D50-EC42-11CE-9E0D-00AA006002F3}" ax:persistence="persistStreamInit" r:id="rId1"/>
</file>

<file path=xl/activeX/activeX300.xml><?xml version="1.0" encoding="utf-8"?>
<ax:ocx xmlns:ax="http://schemas.microsoft.com/office/2006/activeX" xmlns:r="http://schemas.openxmlformats.org/officeDocument/2006/relationships" ax:classid="{8BD21D50-EC42-11CE-9E0D-00AA006002F3}" ax:persistence="persistStreamInit" r:id="rId1"/>
</file>

<file path=xl/activeX/activeX301.xml><?xml version="1.0" encoding="utf-8"?>
<ax:ocx xmlns:ax="http://schemas.microsoft.com/office/2006/activeX" xmlns:r="http://schemas.openxmlformats.org/officeDocument/2006/relationships" ax:classid="{8BD21D50-EC42-11CE-9E0D-00AA006002F3}" ax:persistence="persistStreamInit" r:id="rId1"/>
</file>

<file path=xl/activeX/activeX302.xml><?xml version="1.0" encoding="utf-8"?>
<ax:ocx xmlns:ax="http://schemas.microsoft.com/office/2006/activeX" xmlns:r="http://schemas.openxmlformats.org/officeDocument/2006/relationships" ax:classid="{8BD21D50-EC42-11CE-9E0D-00AA006002F3}" ax:persistence="persistStreamInit" r:id="rId1"/>
</file>

<file path=xl/activeX/activeX303.xml><?xml version="1.0" encoding="utf-8"?>
<ax:ocx xmlns:ax="http://schemas.microsoft.com/office/2006/activeX" xmlns:r="http://schemas.openxmlformats.org/officeDocument/2006/relationships" ax:classid="{8BD21D50-EC42-11CE-9E0D-00AA006002F3}" ax:persistence="persistStreamInit" r:id="rId1"/>
</file>

<file path=xl/activeX/activeX304.xml><?xml version="1.0" encoding="utf-8"?>
<ax:ocx xmlns:ax="http://schemas.microsoft.com/office/2006/activeX" xmlns:r="http://schemas.openxmlformats.org/officeDocument/2006/relationships" ax:classid="{8BD21D50-EC42-11CE-9E0D-00AA006002F3}" ax:persistence="persistStreamInit" r:id="rId1"/>
</file>

<file path=xl/activeX/activeX305.xml><?xml version="1.0" encoding="utf-8"?>
<ax:ocx xmlns:ax="http://schemas.microsoft.com/office/2006/activeX" xmlns:r="http://schemas.openxmlformats.org/officeDocument/2006/relationships" ax:classid="{8BD21D50-EC42-11CE-9E0D-00AA006002F3}" ax:persistence="persistStreamInit" r:id="rId1"/>
</file>

<file path=xl/activeX/activeX306.xml><?xml version="1.0" encoding="utf-8"?>
<ax:ocx xmlns:ax="http://schemas.microsoft.com/office/2006/activeX" xmlns:r="http://schemas.openxmlformats.org/officeDocument/2006/relationships" ax:classid="{8BD21D50-EC42-11CE-9E0D-00AA006002F3}" ax:persistence="persistStreamInit" r:id="rId1"/>
</file>

<file path=xl/activeX/activeX307.xml><?xml version="1.0" encoding="utf-8"?>
<ax:ocx xmlns:ax="http://schemas.microsoft.com/office/2006/activeX" xmlns:r="http://schemas.openxmlformats.org/officeDocument/2006/relationships" ax:classid="{8BD21D50-EC42-11CE-9E0D-00AA006002F3}" ax:persistence="persistStreamInit" r:id="rId1"/>
</file>

<file path=xl/activeX/activeX308.xml><?xml version="1.0" encoding="utf-8"?>
<ax:ocx xmlns:ax="http://schemas.microsoft.com/office/2006/activeX" xmlns:r="http://schemas.openxmlformats.org/officeDocument/2006/relationships" ax:classid="{8BD21D50-EC42-11CE-9E0D-00AA006002F3}" ax:persistence="persistStreamInit" r:id="rId1"/>
</file>

<file path=xl/activeX/activeX309.xml><?xml version="1.0" encoding="utf-8"?>
<ax:ocx xmlns:ax="http://schemas.microsoft.com/office/2006/activeX" xmlns:r="http://schemas.openxmlformats.org/officeDocument/2006/relationships" ax:classid="{8BD21D50-EC42-11CE-9E0D-00AA006002F3}" ax:persistence="persistStreamInit" r:id="rId1"/>
</file>

<file path=xl/activeX/activeX310.xml><?xml version="1.0" encoding="utf-8"?>
<ax:ocx xmlns:ax="http://schemas.microsoft.com/office/2006/activeX" xmlns:r="http://schemas.openxmlformats.org/officeDocument/2006/relationships" ax:classid="{8BD21D50-EC42-11CE-9E0D-00AA006002F3}" ax:persistence="persistStreamInit" r:id="rId1"/>
</file>

<file path=xl/activeX/activeX311.xml><?xml version="1.0" encoding="utf-8"?>
<ax:ocx xmlns:ax="http://schemas.microsoft.com/office/2006/activeX" xmlns:r="http://schemas.openxmlformats.org/officeDocument/2006/relationships" ax:classid="{8BD21D50-EC42-11CE-9E0D-00AA006002F3}" ax:persistence="persistStreamInit" r:id="rId1"/>
</file>

<file path=xl/activeX/activeX312.xml><?xml version="1.0" encoding="utf-8"?>
<ax:ocx xmlns:ax="http://schemas.microsoft.com/office/2006/activeX" xmlns:r="http://schemas.openxmlformats.org/officeDocument/2006/relationships" ax:classid="{8BD21D50-EC42-11CE-9E0D-00AA006002F3}" ax:persistence="persistStreamInit" r:id="rId1"/>
</file>

<file path=xl/activeX/activeX313.xml><?xml version="1.0" encoding="utf-8"?>
<ax:ocx xmlns:ax="http://schemas.microsoft.com/office/2006/activeX" xmlns:r="http://schemas.openxmlformats.org/officeDocument/2006/relationships" ax:classid="{8BD21D50-EC42-11CE-9E0D-00AA006002F3}" ax:persistence="persistStreamInit" r:id="rId1"/>
</file>

<file path=xl/activeX/activeX314.xml><?xml version="1.0" encoding="utf-8"?>
<ax:ocx xmlns:ax="http://schemas.microsoft.com/office/2006/activeX" xmlns:r="http://schemas.openxmlformats.org/officeDocument/2006/relationships" ax:classid="{8BD21D50-EC42-11CE-9E0D-00AA006002F3}" ax:persistence="persistStreamInit" r:id="rId1"/>
</file>

<file path=xl/activeX/activeX315.xml><?xml version="1.0" encoding="utf-8"?>
<ax:ocx xmlns:ax="http://schemas.microsoft.com/office/2006/activeX" xmlns:r="http://schemas.openxmlformats.org/officeDocument/2006/relationships" ax:classid="{8BD21D50-EC42-11CE-9E0D-00AA006002F3}" ax:persistence="persistStreamInit" r:id="rId1"/>
</file>

<file path=xl/activeX/activeX316.xml><?xml version="1.0" encoding="utf-8"?>
<ax:ocx xmlns:ax="http://schemas.microsoft.com/office/2006/activeX" xmlns:r="http://schemas.openxmlformats.org/officeDocument/2006/relationships" ax:classid="{8BD21D50-EC42-11CE-9E0D-00AA006002F3}" ax:persistence="persistStreamInit" r:id="rId1"/>
</file>

<file path=xl/activeX/activeX317.xml><?xml version="1.0" encoding="utf-8"?>
<ax:ocx xmlns:ax="http://schemas.microsoft.com/office/2006/activeX" xmlns:r="http://schemas.openxmlformats.org/officeDocument/2006/relationships" ax:classid="{8BD21D50-EC42-11CE-9E0D-00AA006002F3}" ax:persistence="persistStreamInit" r:id="rId1"/>
</file>

<file path=xl/activeX/activeX318.xml><?xml version="1.0" encoding="utf-8"?>
<ax:ocx xmlns:ax="http://schemas.microsoft.com/office/2006/activeX" xmlns:r="http://schemas.openxmlformats.org/officeDocument/2006/relationships" ax:classid="{8BD21D50-EC42-11CE-9E0D-00AA006002F3}" ax:persistence="persistStreamInit" r:id="rId1"/>
</file>

<file path=xl/activeX/activeX319.xml><?xml version="1.0" encoding="utf-8"?>
<ax:ocx xmlns:ax="http://schemas.microsoft.com/office/2006/activeX" xmlns:r="http://schemas.openxmlformats.org/officeDocument/2006/relationships" ax:classid="{8BD21D50-EC42-11CE-9E0D-00AA006002F3}" ax:persistence="persistStreamInit" r:id="rId1"/>
</file>

<file path=xl/activeX/activeX320.xml><?xml version="1.0" encoding="utf-8"?>
<ax:ocx xmlns:ax="http://schemas.microsoft.com/office/2006/activeX" xmlns:r="http://schemas.openxmlformats.org/officeDocument/2006/relationships" ax:classid="{8BD21D50-EC42-11CE-9E0D-00AA006002F3}" ax:persistence="persistStreamInit" r:id="rId1"/>
</file>

<file path=xl/activeX/activeX321.xml><?xml version="1.0" encoding="utf-8"?>
<ax:ocx xmlns:ax="http://schemas.microsoft.com/office/2006/activeX" xmlns:r="http://schemas.openxmlformats.org/officeDocument/2006/relationships" ax:classid="{8BD21D50-EC42-11CE-9E0D-00AA006002F3}" ax:persistence="persistStreamInit" r:id="rId1"/>
</file>

<file path=xl/activeX/activeX322.xml><?xml version="1.0" encoding="utf-8"?>
<ax:ocx xmlns:ax="http://schemas.microsoft.com/office/2006/activeX" xmlns:r="http://schemas.openxmlformats.org/officeDocument/2006/relationships" ax:classid="{8BD21D50-EC42-11CE-9E0D-00AA006002F3}" ax:persistence="persistStreamInit" r:id="rId1"/>
</file>

<file path=xl/activeX/activeX323.xml><?xml version="1.0" encoding="utf-8"?>
<ax:ocx xmlns:ax="http://schemas.microsoft.com/office/2006/activeX" xmlns:r="http://schemas.openxmlformats.org/officeDocument/2006/relationships" ax:classid="{8BD21D50-EC42-11CE-9E0D-00AA006002F3}" ax:persistence="persistStreamInit" r:id="rId1"/>
</file>

<file path=xl/activeX/activeX324.xml><?xml version="1.0" encoding="utf-8"?>
<ax:ocx xmlns:ax="http://schemas.microsoft.com/office/2006/activeX" xmlns:r="http://schemas.openxmlformats.org/officeDocument/2006/relationships" ax:classid="{8BD21D50-EC42-11CE-9E0D-00AA006002F3}" ax:persistence="persistStreamInit" r:id="rId1"/>
</file>

<file path=xl/activeX/activeX325.xml><?xml version="1.0" encoding="utf-8"?>
<ax:ocx xmlns:ax="http://schemas.microsoft.com/office/2006/activeX" xmlns:r="http://schemas.openxmlformats.org/officeDocument/2006/relationships" ax:classid="{8BD21D50-EC42-11CE-9E0D-00AA006002F3}" ax:persistence="persistStreamInit" r:id="rId1"/>
</file>

<file path=xl/activeX/activeX326.xml><?xml version="1.0" encoding="utf-8"?>
<ax:ocx xmlns:ax="http://schemas.microsoft.com/office/2006/activeX" xmlns:r="http://schemas.openxmlformats.org/officeDocument/2006/relationships" ax:classid="{8BD21D50-EC42-11CE-9E0D-00AA006002F3}" ax:persistence="persistStreamInit" r:id="rId1"/>
</file>

<file path=xl/activeX/activeX327.xml><?xml version="1.0" encoding="utf-8"?>
<ax:ocx xmlns:ax="http://schemas.microsoft.com/office/2006/activeX" xmlns:r="http://schemas.openxmlformats.org/officeDocument/2006/relationships" ax:classid="{8BD21D50-EC42-11CE-9E0D-00AA006002F3}" ax:persistence="persistStreamInit" r:id="rId1"/>
</file>

<file path=xl/activeX/activeX328.xml><?xml version="1.0" encoding="utf-8"?>
<ax:ocx xmlns:ax="http://schemas.microsoft.com/office/2006/activeX" xmlns:r="http://schemas.openxmlformats.org/officeDocument/2006/relationships" ax:classid="{8BD21D50-EC42-11CE-9E0D-00AA006002F3}" ax:persistence="persistStreamInit" r:id="rId1"/>
</file>

<file path=xl/activeX/activeX329.xml><?xml version="1.0" encoding="utf-8"?>
<ax:ocx xmlns:ax="http://schemas.microsoft.com/office/2006/activeX" xmlns:r="http://schemas.openxmlformats.org/officeDocument/2006/relationships" ax:classid="{8BD21D50-EC42-11CE-9E0D-00AA006002F3}" ax:persistence="persistStreamInit" r:id="rId1"/>
</file>

<file path=xl/activeX/activeX330.xml><?xml version="1.0" encoding="utf-8"?>
<ax:ocx xmlns:ax="http://schemas.microsoft.com/office/2006/activeX" xmlns:r="http://schemas.openxmlformats.org/officeDocument/2006/relationships" ax:classid="{8BD21D50-EC42-11CE-9E0D-00AA006002F3}" ax:persistence="persistStreamInit" r:id="rId1"/>
</file>

<file path=xl/activeX/activeX331.xml><?xml version="1.0" encoding="utf-8"?>
<ax:ocx xmlns:ax="http://schemas.microsoft.com/office/2006/activeX" xmlns:r="http://schemas.openxmlformats.org/officeDocument/2006/relationships" ax:classid="{8BD21D50-EC42-11CE-9E0D-00AA006002F3}" ax:persistence="persistStreamInit" r:id="rId1"/>
</file>

<file path=xl/activeX/activeX332.xml><?xml version="1.0" encoding="utf-8"?>
<ax:ocx xmlns:ax="http://schemas.microsoft.com/office/2006/activeX" xmlns:r="http://schemas.openxmlformats.org/officeDocument/2006/relationships" ax:classid="{8BD21D50-EC42-11CE-9E0D-00AA006002F3}" ax:persistence="persistStreamInit" r:id="rId1"/>
</file>

<file path=xl/activeX/activeX333.xml><?xml version="1.0" encoding="utf-8"?>
<ax:ocx xmlns:ax="http://schemas.microsoft.com/office/2006/activeX" xmlns:r="http://schemas.openxmlformats.org/officeDocument/2006/relationships" ax:classid="{8BD21D50-EC42-11CE-9E0D-00AA006002F3}" ax:persistence="persistStreamInit" r:id="rId1"/>
</file>

<file path=xl/activeX/activeX334.xml><?xml version="1.0" encoding="utf-8"?>
<ax:ocx xmlns:ax="http://schemas.microsoft.com/office/2006/activeX" xmlns:r="http://schemas.openxmlformats.org/officeDocument/2006/relationships" ax:classid="{8BD21D50-EC42-11CE-9E0D-00AA006002F3}" ax:persistence="persistStreamInit" r:id="rId1"/>
</file>

<file path=xl/activeX/activeX335.xml><?xml version="1.0" encoding="utf-8"?>
<ax:ocx xmlns:ax="http://schemas.microsoft.com/office/2006/activeX" xmlns:r="http://schemas.openxmlformats.org/officeDocument/2006/relationships" ax:classid="{8BD21D50-EC42-11CE-9E0D-00AA006002F3}" ax:persistence="persistStreamInit" r:id="rId1"/>
</file>

<file path=xl/activeX/activeX336.xml><?xml version="1.0" encoding="utf-8"?>
<ax:ocx xmlns:ax="http://schemas.microsoft.com/office/2006/activeX" xmlns:r="http://schemas.openxmlformats.org/officeDocument/2006/relationships" ax:classid="{8BD21D50-EC42-11CE-9E0D-00AA006002F3}" ax:persistence="persistStreamInit" r:id="rId1"/>
</file>

<file path=xl/activeX/activeX337.xml><?xml version="1.0" encoding="utf-8"?>
<ax:ocx xmlns:ax="http://schemas.microsoft.com/office/2006/activeX" xmlns:r="http://schemas.openxmlformats.org/officeDocument/2006/relationships" ax:classid="{8BD21D50-EC42-11CE-9E0D-00AA006002F3}" ax:persistence="persistStreamInit" r:id="rId1"/>
</file>

<file path=xl/activeX/activeX338.xml><?xml version="1.0" encoding="utf-8"?>
<ax:ocx xmlns:ax="http://schemas.microsoft.com/office/2006/activeX" xmlns:r="http://schemas.openxmlformats.org/officeDocument/2006/relationships" ax:classid="{8BD21D50-EC42-11CE-9E0D-00AA006002F3}" ax:persistence="persistStreamInit" r:id="rId1"/>
</file>

<file path=xl/activeX/activeX339.xml><?xml version="1.0" encoding="utf-8"?>
<ax:ocx xmlns:ax="http://schemas.microsoft.com/office/2006/activeX" xmlns:r="http://schemas.openxmlformats.org/officeDocument/2006/relationships" ax:classid="{8BD21D50-EC42-11CE-9E0D-00AA006002F3}" ax:persistence="persistStreamInit" r:id="rId1"/>
</file>

<file path=xl/activeX/activeX340.xml><?xml version="1.0" encoding="utf-8"?>
<ax:ocx xmlns:ax="http://schemas.microsoft.com/office/2006/activeX" xmlns:r="http://schemas.openxmlformats.org/officeDocument/2006/relationships" ax:classid="{8BD21D50-EC42-11CE-9E0D-00AA006002F3}" ax:persistence="persistStreamInit" r:id="rId1"/>
</file>

<file path=xl/activeX/activeX341.xml><?xml version="1.0" encoding="utf-8"?>
<ax:ocx xmlns:ax="http://schemas.microsoft.com/office/2006/activeX" xmlns:r="http://schemas.openxmlformats.org/officeDocument/2006/relationships" ax:classid="{8BD21D50-EC42-11CE-9E0D-00AA006002F3}" ax:persistence="persistStreamInit" r:id="rId1"/>
</file>

<file path=xl/activeX/activeX342.xml><?xml version="1.0" encoding="utf-8"?>
<ax:ocx xmlns:ax="http://schemas.microsoft.com/office/2006/activeX" xmlns:r="http://schemas.openxmlformats.org/officeDocument/2006/relationships" ax:classid="{8BD21D50-EC42-11CE-9E0D-00AA006002F3}" ax:persistence="persistStreamInit" r:id="rId1"/>
</file>

<file path=xl/activeX/activeX343.xml><?xml version="1.0" encoding="utf-8"?>
<ax:ocx xmlns:ax="http://schemas.microsoft.com/office/2006/activeX" xmlns:r="http://schemas.openxmlformats.org/officeDocument/2006/relationships" ax:classid="{8BD21D50-EC42-11CE-9E0D-00AA006002F3}" ax:persistence="persistStreamInit" r:id="rId1"/>
</file>

<file path=xl/activeX/activeX344.xml><?xml version="1.0" encoding="utf-8"?>
<ax:ocx xmlns:ax="http://schemas.microsoft.com/office/2006/activeX" xmlns:r="http://schemas.openxmlformats.org/officeDocument/2006/relationships" ax:classid="{8BD21D50-EC42-11CE-9E0D-00AA006002F3}" ax:persistence="persistStreamInit" r:id="rId1"/>
</file>

<file path=xl/activeX/activeX345.xml><?xml version="1.0" encoding="utf-8"?>
<ax:ocx xmlns:ax="http://schemas.microsoft.com/office/2006/activeX" xmlns:r="http://schemas.openxmlformats.org/officeDocument/2006/relationships" ax:classid="{8BD21D50-EC42-11CE-9E0D-00AA006002F3}" ax:persistence="persistStreamInit" r:id="rId1"/>
</file>

<file path=xl/activeX/activeX346.xml><?xml version="1.0" encoding="utf-8"?>
<ax:ocx xmlns:ax="http://schemas.microsoft.com/office/2006/activeX" xmlns:r="http://schemas.openxmlformats.org/officeDocument/2006/relationships" ax:classid="{8BD21D50-EC42-11CE-9E0D-00AA006002F3}" ax:persistence="persistStreamInit" r:id="rId1"/>
</file>

<file path=xl/activeX/activeX347.xml><?xml version="1.0" encoding="utf-8"?>
<ax:ocx xmlns:ax="http://schemas.microsoft.com/office/2006/activeX" xmlns:r="http://schemas.openxmlformats.org/officeDocument/2006/relationships" ax:classid="{8BD21D50-EC42-11CE-9E0D-00AA006002F3}" ax:persistence="persistStreamInit" r:id="rId1"/>
</file>

<file path=xl/activeX/activeX348.xml><?xml version="1.0" encoding="utf-8"?>
<ax:ocx xmlns:ax="http://schemas.microsoft.com/office/2006/activeX" xmlns:r="http://schemas.openxmlformats.org/officeDocument/2006/relationships" ax:classid="{8BD21D50-EC42-11CE-9E0D-00AA006002F3}" ax:persistence="persistStreamInit" r:id="rId1"/>
</file>

<file path=xl/activeX/activeX349.xml><?xml version="1.0" encoding="utf-8"?>
<ax:ocx xmlns:ax="http://schemas.microsoft.com/office/2006/activeX" xmlns:r="http://schemas.openxmlformats.org/officeDocument/2006/relationships" ax:classid="{8BD21D50-EC42-11CE-9E0D-00AA006002F3}" ax:persistence="persistStreamInit" r:id="rId1"/>
</file>

<file path=xl/activeX/activeX350.xml><?xml version="1.0" encoding="utf-8"?>
<ax:ocx xmlns:ax="http://schemas.microsoft.com/office/2006/activeX" xmlns:r="http://schemas.openxmlformats.org/officeDocument/2006/relationships" ax:classid="{8BD21D50-EC42-11CE-9E0D-00AA006002F3}" ax:persistence="persistStreamInit" r:id="rId1"/>
</file>

<file path=xl/activeX/activeX351.xml><?xml version="1.0" encoding="utf-8"?>
<ax:ocx xmlns:ax="http://schemas.microsoft.com/office/2006/activeX" xmlns:r="http://schemas.openxmlformats.org/officeDocument/2006/relationships" ax:classid="{8BD21D50-EC42-11CE-9E0D-00AA006002F3}" ax:persistence="persistStreamInit" r:id="rId1"/>
</file>

<file path=xl/activeX/activeX352.xml><?xml version="1.0" encoding="utf-8"?>
<ax:ocx xmlns:ax="http://schemas.microsoft.com/office/2006/activeX" xmlns:r="http://schemas.openxmlformats.org/officeDocument/2006/relationships" ax:classid="{8BD21D50-EC42-11CE-9E0D-00AA006002F3}" ax:persistence="persistStreamInit" r:id="rId1"/>
</file>

<file path=xl/activeX/activeX353.xml><?xml version="1.0" encoding="utf-8"?>
<ax:ocx xmlns:ax="http://schemas.microsoft.com/office/2006/activeX" xmlns:r="http://schemas.openxmlformats.org/officeDocument/2006/relationships" ax:classid="{8BD21D50-EC42-11CE-9E0D-00AA006002F3}" ax:persistence="persistStreamInit" r:id="rId1"/>
</file>

<file path=xl/activeX/activeX354.xml><?xml version="1.0" encoding="utf-8"?>
<ax:ocx xmlns:ax="http://schemas.microsoft.com/office/2006/activeX" xmlns:r="http://schemas.openxmlformats.org/officeDocument/2006/relationships" ax:classid="{8BD21D50-EC42-11CE-9E0D-00AA006002F3}" ax:persistence="persistStreamInit" r:id="rId1"/>
</file>

<file path=xl/activeX/activeX355.xml><?xml version="1.0" encoding="utf-8"?>
<ax:ocx xmlns:ax="http://schemas.microsoft.com/office/2006/activeX" xmlns:r="http://schemas.openxmlformats.org/officeDocument/2006/relationships" ax:classid="{8BD21D50-EC42-11CE-9E0D-00AA006002F3}" ax:persistence="persistStreamInit" r:id="rId1"/>
</file>

<file path=xl/activeX/activeX356.xml><?xml version="1.0" encoding="utf-8"?>
<ax:ocx xmlns:ax="http://schemas.microsoft.com/office/2006/activeX" xmlns:r="http://schemas.openxmlformats.org/officeDocument/2006/relationships" ax:classid="{8BD21D50-EC42-11CE-9E0D-00AA006002F3}" ax:persistence="persistStreamInit" r:id="rId1"/>
</file>

<file path=xl/activeX/activeX357.xml><?xml version="1.0" encoding="utf-8"?>
<ax:ocx xmlns:ax="http://schemas.microsoft.com/office/2006/activeX" xmlns:r="http://schemas.openxmlformats.org/officeDocument/2006/relationships" ax:classid="{8BD21D50-EC42-11CE-9E0D-00AA006002F3}" ax:persistence="persistStreamInit" r:id="rId1"/>
</file>

<file path=xl/activeX/activeX358.xml><?xml version="1.0" encoding="utf-8"?>
<ax:ocx xmlns:ax="http://schemas.microsoft.com/office/2006/activeX" xmlns:r="http://schemas.openxmlformats.org/officeDocument/2006/relationships" ax:classid="{8BD21D50-EC42-11CE-9E0D-00AA006002F3}" ax:persistence="persistStreamInit" r:id="rId1"/>
</file>

<file path=xl/activeX/activeX359.xml><?xml version="1.0" encoding="utf-8"?>
<ax:ocx xmlns:ax="http://schemas.microsoft.com/office/2006/activeX" xmlns:r="http://schemas.openxmlformats.org/officeDocument/2006/relationships" ax:classid="{8BD21D50-EC42-11CE-9E0D-00AA006002F3}" ax:persistence="persistStreamInit" r:id="rId1"/>
</file>

<file path=xl/activeX/activeX360.xml><?xml version="1.0" encoding="utf-8"?>
<ax:ocx xmlns:ax="http://schemas.microsoft.com/office/2006/activeX" xmlns:r="http://schemas.openxmlformats.org/officeDocument/2006/relationships" ax:classid="{8BD21D50-EC42-11CE-9E0D-00AA006002F3}" ax:persistence="persistStreamInit" r:id="rId1"/>
</file>

<file path=xl/activeX/activeX361.xml><?xml version="1.0" encoding="utf-8"?>
<ax:ocx xmlns:ax="http://schemas.microsoft.com/office/2006/activeX" xmlns:r="http://schemas.openxmlformats.org/officeDocument/2006/relationships" ax:classid="{8BD21D50-EC42-11CE-9E0D-00AA006002F3}" ax:persistence="persistStreamInit" r:id="rId1"/>
</file>

<file path=xl/activeX/activeX362.xml><?xml version="1.0" encoding="utf-8"?>
<ax:ocx xmlns:ax="http://schemas.microsoft.com/office/2006/activeX" xmlns:r="http://schemas.openxmlformats.org/officeDocument/2006/relationships" ax:classid="{8BD21D50-EC42-11CE-9E0D-00AA006002F3}" ax:persistence="persistStreamInit" r:id="rId1"/>
</file>

<file path=xl/activeX/activeX363.xml><?xml version="1.0" encoding="utf-8"?>
<ax:ocx xmlns:ax="http://schemas.microsoft.com/office/2006/activeX" xmlns:r="http://schemas.openxmlformats.org/officeDocument/2006/relationships" ax:classid="{8BD21D50-EC42-11CE-9E0D-00AA006002F3}" ax:persistence="persistStreamInit" r:id="rId1"/>
</file>

<file path=xl/activeX/activeX364.xml><?xml version="1.0" encoding="utf-8"?>
<ax:ocx xmlns:ax="http://schemas.microsoft.com/office/2006/activeX" xmlns:r="http://schemas.openxmlformats.org/officeDocument/2006/relationships" ax:classid="{8BD21D50-EC42-11CE-9E0D-00AA006002F3}" ax:persistence="persistStreamInit" r:id="rId1"/>
</file>

<file path=xl/activeX/activeX365.xml><?xml version="1.0" encoding="utf-8"?>
<ax:ocx xmlns:ax="http://schemas.microsoft.com/office/2006/activeX" xmlns:r="http://schemas.openxmlformats.org/officeDocument/2006/relationships" ax:classid="{8BD21D50-EC42-11CE-9E0D-00AA006002F3}" ax:persistence="persistStreamInit" r:id="rId1"/>
</file>

<file path=xl/activeX/activeX366.xml><?xml version="1.0" encoding="utf-8"?>
<ax:ocx xmlns:ax="http://schemas.microsoft.com/office/2006/activeX" xmlns:r="http://schemas.openxmlformats.org/officeDocument/2006/relationships" ax:classid="{8BD21D50-EC42-11CE-9E0D-00AA006002F3}" ax:persistence="persistStreamInit" r:id="rId1"/>
</file>

<file path=xl/activeX/activeX367.xml><?xml version="1.0" encoding="utf-8"?>
<ax:ocx xmlns:ax="http://schemas.microsoft.com/office/2006/activeX" xmlns:r="http://schemas.openxmlformats.org/officeDocument/2006/relationships" ax:classid="{8BD21D50-EC42-11CE-9E0D-00AA006002F3}" ax:persistence="persistStreamInit" r:id="rId1"/>
</file>

<file path=xl/activeX/activeX368.xml><?xml version="1.0" encoding="utf-8"?>
<ax:ocx xmlns:ax="http://schemas.microsoft.com/office/2006/activeX" xmlns:r="http://schemas.openxmlformats.org/officeDocument/2006/relationships" ax:classid="{8BD21D50-EC42-11CE-9E0D-00AA006002F3}" ax:persistence="persistStreamInit" r:id="rId1"/>
</file>

<file path=xl/activeX/activeX369.xml><?xml version="1.0" encoding="utf-8"?>
<ax:ocx xmlns:ax="http://schemas.microsoft.com/office/2006/activeX" xmlns:r="http://schemas.openxmlformats.org/officeDocument/2006/relationships" ax:classid="{8BD21D50-EC42-11CE-9E0D-00AA006002F3}" ax:persistence="persistStreamInit" r:id="rId1"/>
</file>

<file path=xl/activeX/activeX370.xml><?xml version="1.0" encoding="utf-8"?>
<ax:ocx xmlns:ax="http://schemas.microsoft.com/office/2006/activeX" xmlns:r="http://schemas.openxmlformats.org/officeDocument/2006/relationships" ax:classid="{8BD21D50-EC42-11CE-9E0D-00AA006002F3}" ax:persistence="persistStreamInit" r:id="rId1"/>
</file>

<file path=xl/activeX/activeX371.xml><?xml version="1.0" encoding="utf-8"?>
<ax:ocx xmlns:ax="http://schemas.microsoft.com/office/2006/activeX" xmlns:r="http://schemas.openxmlformats.org/officeDocument/2006/relationships" ax:classid="{8BD21D50-EC42-11CE-9E0D-00AA006002F3}" ax:persistence="persistStreamInit" r:id="rId1"/>
</file>

<file path=xl/activeX/activeX372.xml><?xml version="1.0" encoding="utf-8"?>
<ax:ocx xmlns:ax="http://schemas.microsoft.com/office/2006/activeX" xmlns:r="http://schemas.openxmlformats.org/officeDocument/2006/relationships" ax:classid="{8BD21D50-EC42-11CE-9E0D-00AA006002F3}" ax:persistence="persistStreamInit" r:id="rId1"/>
</file>

<file path=xl/activeX/activeX373.xml><?xml version="1.0" encoding="utf-8"?>
<ax:ocx xmlns:ax="http://schemas.microsoft.com/office/2006/activeX" xmlns:r="http://schemas.openxmlformats.org/officeDocument/2006/relationships" ax:classid="{8BD21D50-EC42-11CE-9E0D-00AA006002F3}" ax:persistence="persistStreamInit" r:id="rId1"/>
</file>

<file path=xl/activeX/activeX374.xml><?xml version="1.0" encoding="utf-8"?>
<ax:ocx xmlns:ax="http://schemas.microsoft.com/office/2006/activeX" xmlns:r="http://schemas.openxmlformats.org/officeDocument/2006/relationships" ax:classid="{8BD21D50-EC42-11CE-9E0D-00AA006002F3}" ax:persistence="persistStreamInit" r:id="rId1"/>
</file>

<file path=xl/activeX/activeX375.xml><?xml version="1.0" encoding="utf-8"?>
<ax:ocx xmlns:ax="http://schemas.microsoft.com/office/2006/activeX" xmlns:r="http://schemas.openxmlformats.org/officeDocument/2006/relationships" ax:classid="{8BD21D50-EC42-11CE-9E0D-00AA006002F3}" ax:persistence="persistStreamInit" r:id="rId1"/>
</file>

<file path=xl/activeX/activeX376.xml><?xml version="1.0" encoding="utf-8"?>
<ax:ocx xmlns:ax="http://schemas.microsoft.com/office/2006/activeX" xmlns:r="http://schemas.openxmlformats.org/officeDocument/2006/relationships" ax:classid="{8BD21D50-EC42-11CE-9E0D-00AA006002F3}" ax:persistence="persistStreamInit" r:id="rId1"/>
</file>

<file path=xl/activeX/activeX377.xml><?xml version="1.0" encoding="utf-8"?>
<ax:ocx xmlns:ax="http://schemas.microsoft.com/office/2006/activeX" xmlns:r="http://schemas.openxmlformats.org/officeDocument/2006/relationships" ax:classid="{8BD21D50-EC42-11CE-9E0D-00AA006002F3}" ax:persistence="persistStreamInit" r:id="rId1"/>
</file>

<file path=xl/activeX/activeX378.xml><?xml version="1.0" encoding="utf-8"?>
<ax:ocx xmlns:ax="http://schemas.microsoft.com/office/2006/activeX" xmlns:r="http://schemas.openxmlformats.org/officeDocument/2006/relationships" ax:classid="{8BD21D50-EC42-11CE-9E0D-00AA006002F3}" ax:persistence="persistStreamInit" r:id="rId1"/>
</file>

<file path=xl/activeX/activeX379.xml><?xml version="1.0" encoding="utf-8"?>
<ax:ocx xmlns:ax="http://schemas.microsoft.com/office/2006/activeX" xmlns:r="http://schemas.openxmlformats.org/officeDocument/2006/relationships" ax:classid="{8BD21D50-EC42-11CE-9E0D-00AA006002F3}" ax:persistence="persistStreamInit" r:id="rId1"/>
</file>

<file path=xl/activeX/activeX380.xml><?xml version="1.0" encoding="utf-8"?>
<ax:ocx xmlns:ax="http://schemas.microsoft.com/office/2006/activeX" xmlns:r="http://schemas.openxmlformats.org/officeDocument/2006/relationships" ax:classid="{8BD21D50-EC42-11CE-9E0D-00AA006002F3}" ax:persistence="persistStreamInit" r:id="rId1"/>
</file>

<file path=xl/activeX/activeX381.xml><?xml version="1.0" encoding="utf-8"?>
<ax:ocx xmlns:ax="http://schemas.microsoft.com/office/2006/activeX" xmlns:r="http://schemas.openxmlformats.org/officeDocument/2006/relationships" ax:classid="{8BD21D50-EC42-11CE-9E0D-00AA006002F3}" ax:persistence="persistStreamInit" r:id="rId1"/>
</file>

<file path=xl/activeX/activeX382.xml><?xml version="1.0" encoding="utf-8"?>
<ax:ocx xmlns:ax="http://schemas.microsoft.com/office/2006/activeX" xmlns:r="http://schemas.openxmlformats.org/officeDocument/2006/relationships" ax:classid="{8BD21D50-EC42-11CE-9E0D-00AA006002F3}" ax:persistence="persistStreamInit" r:id="rId1"/>
</file>

<file path=xl/activeX/activeX383.xml><?xml version="1.0" encoding="utf-8"?>
<ax:ocx xmlns:ax="http://schemas.microsoft.com/office/2006/activeX" xmlns:r="http://schemas.openxmlformats.org/officeDocument/2006/relationships" ax:classid="{8BD21D50-EC42-11CE-9E0D-00AA006002F3}" ax:persistence="persistStreamInit" r:id="rId1"/>
</file>

<file path=xl/activeX/activeX384.xml><?xml version="1.0" encoding="utf-8"?>
<ax:ocx xmlns:ax="http://schemas.microsoft.com/office/2006/activeX" xmlns:r="http://schemas.openxmlformats.org/officeDocument/2006/relationships" ax:classid="{8BD21D50-EC42-11CE-9E0D-00AA006002F3}" ax:persistence="persistStreamInit" r:id="rId1"/>
</file>

<file path=xl/activeX/activeX385.xml><?xml version="1.0" encoding="utf-8"?>
<ax:ocx xmlns:ax="http://schemas.microsoft.com/office/2006/activeX" xmlns:r="http://schemas.openxmlformats.org/officeDocument/2006/relationships" ax:classid="{8BD21D50-EC42-11CE-9E0D-00AA006002F3}" ax:persistence="persistStreamInit" r:id="rId1"/>
</file>

<file path=xl/activeX/activeX386.xml><?xml version="1.0" encoding="utf-8"?>
<ax:ocx xmlns:ax="http://schemas.microsoft.com/office/2006/activeX" xmlns:r="http://schemas.openxmlformats.org/officeDocument/2006/relationships" ax:classid="{8BD21D50-EC42-11CE-9E0D-00AA006002F3}" ax:persistence="persistStreamInit" r:id="rId1"/>
</file>

<file path=xl/activeX/activeX387.xml><?xml version="1.0" encoding="utf-8"?>
<ax:ocx xmlns:ax="http://schemas.microsoft.com/office/2006/activeX" xmlns:r="http://schemas.openxmlformats.org/officeDocument/2006/relationships" ax:classid="{8BD21D50-EC42-11CE-9E0D-00AA006002F3}" ax:persistence="persistStreamInit" r:id="rId1"/>
</file>

<file path=xl/activeX/activeX388.xml><?xml version="1.0" encoding="utf-8"?>
<ax:ocx xmlns:ax="http://schemas.microsoft.com/office/2006/activeX" xmlns:r="http://schemas.openxmlformats.org/officeDocument/2006/relationships" ax:classid="{8BD21D50-EC42-11CE-9E0D-00AA006002F3}" ax:persistence="persistStreamInit" r:id="rId1"/>
</file>

<file path=xl/activeX/activeX389.xml><?xml version="1.0" encoding="utf-8"?>
<ax:ocx xmlns:ax="http://schemas.microsoft.com/office/2006/activeX" xmlns:r="http://schemas.openxmlformats.org/officeDocument/2006/relationships" ax:classid="{8BD21D50-EC42-11CE-9E0D-00AA006002F3}" ax:persistence="persistStreamInit" r:id="rId1"/>
</file>

<file path=xl/activeX/activeX390.xml><?xml version="1.0" encoding="utf-8"?>
<ax:ocx xmlns:ax="http://schemas.microsoft.com/office/2006/activeX" xmlns:r="http://schemas.openxmlformats.org/officeDocument/2006/relationships" ax:classid="{8BD21D50-EC42-11CE-9E0D-00AA006002F3}" ax:persistence="persistStreamInit" r:id="rId1"/>
</file>

<file path=xl/activeX/activeX391.xml><?xml version="1.0" encoding="utf-8"?>
<ax:ocx xmlns:ax="http://schemas.microsoft.com/office/2006/activeX" xmlns:r="http://schemas.openxmlformats.org/officeDocument/2006/relationships" ax:classid="{8BD21D50-EC42-11CE-9E0D-00AA006002F3}" ax:persistence="persistStreamInit" r:id="rId1"/>
</file>

<file path=xl/activeX/activeX392.xml><?xml version="1.0" encoding="utf-8"?>
<ax:ocx xmlns:ax="http://schemas.microsoft.com/office/2006/activeX" xmlns:r="http://schemas.openxmlformats.org/officeDocument/2006/relationships" ax:classid="{8BD21D50-EC42-11CE-9E0D-00AA006002F3}" ax:persistence="persistStreamInit" r:id="rId1"/>
</file>

<file path=xl/activeX/activeX393.xml><?xml version="1.0" encoding="utf-8"?>
<ax:ocx xmlns:ax="http://schemas.microsoft.com/office/2006/activeX" xmlns:r="http://schemas.openxmlformats.org/officeDocument/2006/relationships" ax:classid="{8BD21D50-EC42-11CE-9E0D-00AA006002F3}" ax:persistence="persistStreamInit" r:id="rId1"/>
</file>

<file path=xl/activeX/activeX394.xml><?xml version="1.0" encoding="utf-8"?>
<ax:ocx xmlns:ax="http://schemas.microsoft.com/office/2006/activeX" xmlns:r="http://schemas.openxmlformats.org/officeDocument/2006/relationships" ax:classid="{8BD21D50-EC42-11CE-9E0D-00AA006002F3}" ax:persistence="persistStreamInit" r:id="rId1"/>
</file>

<file path=xl/activeX/activeX395.xml><?xml version="1.0" encoding="utf-8"?>
<ax:ocx xmlns:ax="http://schemas.microsoft.com/office/2006/activeX" xmlns:r="http://schemas.openxmlformats.org/officeDocument/2006/relationships" ax:classid="{8BD21D50-EC42-11CE-9E0D-00AA006002F3}" ax:persistence="persistStreamInit" r:id="rId1"/>
</file>

<file path=xl/activeX/activeX396.xml><?xml version="1.0" encoding="utf-8"?>
<ax:ocx xmlns:ax="http://schemas.microsoft.com/office/2006/activeX" xmlns:r="http://schemas.openxmlformats.org/officeDocument/2006/relationships" ax:classid="{8BD21D50-EC42-11CE-9E0D-00AA006002F3}" ax:persistence="persistStreamInit" r:id="rId1"/>
</file>

<file path=xl/activeX/activeX397.xml><?xml version="1.0" encoding="utf-8"?>
<ax:ocx xmlns:ax="http://schemas.microsoft.com/office/2006/activeX" xmlns:r="http://schemas.openxmlformats.org/officeDocument/2006/relationships" ax:classid="{8BD21D50-EC42-11CE-9E0D-00AA006002F3}" ax:persistence="persistStreamInit" r:id="rId1"/>
</file>

<file path=xl/activeX/activeX398.xml><?xml version="1.0" encoding="utf-8"?>
<ax:ocx xmlns:ax="http://schemas.microsoft.com/office/2006/activeX" xmlns:r="http://schemas.openxmlformats.org/officeDocument/2006/relationships" ax:classid="{8BD21D50-EC42-11CE-9E0D-00AA006002F3}" ax:persistence="persistStreamInit" r:id="rId1"/>
</file>

<file path=xl/activeX/activeX399.xml><?xml version="1.0" encoding="utf-8"?>
<ax:ocx xmlns:ax="http://schemas.microsoft.com/office/2006/activeX" xmlns:r="http://schemas.openxmlformats.org/officeDocument/2006/relationships" ax:classid="{8BD21D50-EC42-11CE-9E0D-00AA006002F3}" ax:persistence="persistStreamInit" r:id="rId1"/>
</file>

<file path=xl/activeX/activeX400.xml><?xml version="1.0" encoding="utf-8"?>
<ax:ocx xmlns:ax="http://schemas.microsoft.com/office/2006/activeX" xmlns:r="http://schemas.openxmlformats.org/officeDocument/2006/relationships" ax:classid="{8BD21D50-EC42-11CE-9E0D-00AA006002F3}" ax:persistence="persistStreamInit" r:id="rId1"/>
</file>

<file path=xl/activeX/activeX401.xml><?xml version="1.0" encoding="utf-8"?>
<ax:ocx xmlns:ax="http://schemas.microsoft.com/office/2006/activeX" xmlns:r="http://schemas.openxmlformats.org/officeDocument/2006/relationships" ax:classid="{8BD21D50-EC42-11CE-9E0D-00AA006002F3}" ax:persistence="persistStreamInit" r:id="rId1"/>
</file>

<file path=xl/activeX/activeX402.xml><?xml version="1.0" encoding="utf-8"?>
<ax:ocx xmlns:ax="http://schemas.microsoft.com/office/2006/activeX" xmlns:r="http://schemas.openxmlformats.org/officeDocument/2006/relationships" ax:classid="{8BD21D50-EC42-11CE-9E0D-00AA006002F3}" ax:persistence="persistStreamInit" r:id="rId1"/>
</file>

<file path=xl/activeX/activeX403.xml><?xml version="1.0" encoding="utf-8"?>
<ax:ocx xmlns:ax="http://schemas.microsoft.com/office/2006/activeX" xmlns:r="http://schemas.openxmlformats.org/officeDocument/2006/relationships" ax:classid="{8BD21D50-EC42-11CE-9E0D-00AA006002F3}" ax:persistence="persistStreamInit" r:id="rId1"/>
</file>

<file path=xl/activeX/activeX404.xml><?xml version="1.0" encoding="utf-8"?>
<ax:ocx xmlns:ax="http://schemas.microsoft.com/office/2006/activeX" xmlns:r="http://schemas.openxmlformats.org/officeDocument/2006/relationships" ax:classid="{8BD21D50-EC42-11CE-9E0D-00AA006002F3}" ax:persistence="persistStreamInit" r:id="rId1"/>
</file>

<file path=xl/activeX/activeX405.xml><?xml version="1.0" encoding="utf-8"?>
<ax:ocx xmlns:ax="http://schemas.microsoft.com/office/2006/activeX" xmlns:r="http://schemas.openxmlformats.org/officeDocument/2006/relationships" ax:classid="{8BD21D50-EC42-11CE-9E0D-00AA006002F3}" ax:persistence="persistStreamInit" r:id="rId1"/>
</file>

<file path=xl/activeX/activeX406.xml><?xml version="1.0" encoding="utf-8"?>
<ax:ocx xmlns:ax="http://schemas.microsoft.com/office/2006/activeX" xmlns:r="http://schemas.openxmlformats.org/officeDocument/2006/relationships" ax:classid="{8BD21D50-EC42-11CE-9E0D-00AA006002F3}" ax:persistence="persistStreamInit" r:id="rId1"/>
</file>

<file path=xl/activeX/activeX407.xml><?xml version="1.0" encoding="utf-8"?>
<ax:ocx xmlns:ax="http://schemas.microsoft.com/office/2006/activeX" xmlns:r="http://schemas.openxmlformats.org/officeDocument/2006/relationships" ax:classid="{8BD21D50-EC42-11CE-9E0D-00AA006002F3}" ax:persistence="persistStreamInit" r:id="rId1"/>
</file>

<file path=xl/activeX/activeX408.xml><?xml version="1.0" encoding="utf-8"?>
<ax:ocx xmlns:ax="http://schemas.microsoft.com/office/2006/activeX" xmlns:r="http://schemas.openxmlformats.org/officeDocument/2006/relationships" ax:classid="{8BD21D50-EC42-11CE-9E0D-00AA006002F3}" ax:persistence="persistStreamInit" r:id="rId1"/>
</file>

<file path=xl/activeX/activeX409.xml><?xml version="1.0" encoding="utf-8"?>
<ax:ocx xmlns:ax="http://schemas.microsoft.com/office/2006/activeX" xmlns:r="http://schemas.openxmlformats.org/officeDocument/2006/relationships" ax:classid="{8BD21D50-EC42-11CE-9E0D-00AA006002F3}" ax:persistence="persistStreamInit" r:id="rId1"/>
</file>

<file path=xl/activeX/activeX410.xml><?xml version="1.0" encoding="utf-8"?>
<ax:ocx xmlns:ax="http://schemas.microsoft.com/office/2006/activeX" xmlns:r="http://schemas.openxmlformats.org/officeDocument/2006/relationships" ax:classid="{8BD21D50-EC42-11CE-9E0D-00AA006002F3}" ax:persistence="persistStreamInit" r:id="rId1"/>
</file>

<file path=xl/activeX/activeX411.xml><?xml version="1.0" encoding="utf-8"?>
<ax:ocx xmlns:ax="http://schemas.microsoft.com/office/2006/activeX" xmlns:r="http://schemas.openxmlformats.org/officeDocument/2006/relationships" ax:classid="{8BD21D50-EC42-11CE-9E0D-00AA006002F3}" ax:persistence="persistStreamInit" r:id="rId1"/>
</file>

<file path=xl/activeX/activeX412.xml><?xml version="1.0" encoding="utf-8"?>
<ax:ocx xmlns:ax="http://schemas.microsoft.com/office/2006/activeX" xmlns:r="http://schemas.openxmlformats.org/officeDocument/2006/relationships" ax:classid="{8BD21D50-EC42-11CE-9E0D-00AA006002F3}" ax:persistence="persistStreamInit" r:id="rId1"/>
</file>

<file path=xl/activeX/activeX413.xml><?xml version="1.0" encoding="utf-8"?>
<ax:ocx xmlns:ax="http://schemas.microsoft.com/office/2006/activeX" xmlns:r="http://schemas.openxmlformats.org/officeDocument/2006/relationships" ax:classid="{8BD21D50-EC42-11CE-9E0D-00AA006002F3}" ax:persistence="persistStreamInit" r:id="rId1"/>
</file>

<file path=xl/activeX/activeX414.xml><?xml version="1.0" encoding="utf-8"?>
<ax:ocx xmlns:ax="http://schemas.microsoft.com/office/2006/activeX" xmlns:r="http://schemas.openxmlformats.org/officeDocument/2006/relationships" ax:classid="{8BD21D50-EC42-11CE-9E0D-00AA006002F3}" ax:persistence="persistStreamInit" r:id="rId1"/>
</file>

<file path=xl/activeX/activeX415.xml><?xml version="1.0" encoding="utf-8"?>
<ax:ocx xmlns:ax="http://schemas.microsoft.com/office/2006/activeX" xmlns:r="http://schemas.openxmlformats.org/officeDocument/2006/relationships" ax:classid="{8BD21D50-EC42-11CE-9E0D-00AA006002F3}" ax:persistence="persistStreamInit" r:id="rId1"/>
</file>

<file path=xl/activeX/activeX416.xml><?xml version="1.0" encoding="utf-8"?>
<ax:ocx xmlns:ax="http://schemas.microsoft.com/office/2006/activeX" xmlns:r="http://schemas.openxmlformats.org/officeDocument/2006/relationships" ax:classid="{8BD21D50-EC42-11CE-9E0D-00AA006002F3}" ax:persistence="persistStreamInit" r:id="rId1"/>
</file>

<file path=xl/activeX/activeX417.xml><?xml version="1.0" encoding="utf-8"?>
<ax:ocx xmlns:ax="http://schemas.microsoft.com/office/2006/activeX" xmlns:r="http://schemas.openxmlformats.org/officeDocument/2006/relationships" ax:classid="{8BD21D50-EC42-11CE-9E0D-00AA006002F3}" ax:persistence="persistStreamInit" r:id="rId1"/>
</file>

<file path=xl/activeX/activeX418.xml><?xml version="1.0" encoding="utf-8"?>
<ax:ocx xmlns:ax="http://schemas.microsoft.com/office/2006/activeX" xmlns:r="http://schemas.openxmlformats.org/officeDocument/2006/relationships" ax:classid="{8BD21D50-EC42-11CE-9E0D-00AA006002F3}" ax:persistence="persistStreamInit" r:id="rId1"/>
</file>

<file path=xl/activeX/activeX419.xml><?xml version="1.0" encoding="utf-8"?>
<ax:ocx xmlns:ax="http://schemas.microsoft.com/office/2006/activeX" xmlns:r="http://schemas.openxmlformats.org/officeDocument/2006/relationships" ax:classid="{8BD21D50-EC42-11CE-9E0D-00AA006002F3}" ax:persistence="persistStreamInit" r:id="rId1"/>
</file>

<file path=xl/activeX/activeX420.xml><?xml version="1.0" encoding="utf-8"?>
<ax:ocx xmlns:ax="http://schemas.microsoft.com/office/2006/activeX" xmlns:r="http://schemas.openxmlformats.org/officeDocument/2006/relationships" ax:classid="{8BD21D50-EC42-11CE-9E0D-00AA006002F3}" ax:persistence="persistStreamInit" r:id="rId1"/>
</file>

<file path=xl/activeX/activeX421.xml><?xml version="1.0" encoding="utf-8"?>
<ax:ocx xmlns:ax="http://schemas.microsoft.com/office/2006/activeX" xmlns:r="http://schemas.openxmlformats.org/officeDocument/2006/relationships" ax:classid="{8BD21D50-EC42-11CE-9E0D-00AA006002F3}" ax:persistence="persistStreamInit" r:id="rId1"/>
</file>

<file path=xl/activeX/activeX422.xml><?xml version="1.0" encoding="utf-8"?>
<ax:ocx xmlns:ax="http://schemas.microsoft.com/office/2006/activeX" xmlns:r="http://schemas.openxmlformats.org/officeDocument/2006/relationships" ax:classid="{8BD21D50-EC42-11CE-9E0D-00AA006002F3}" ax:persistence="persistStreamInit" r:id="rId1"/>
</file>

<file path=xl/activeX/activeX423.xml><?xml version="1.0" encoding="utf-8"?>
<ax:ocx xmlns:ax="http://schemas.microsoft.com/office/2006/activeX" xmlns:r="http://schemas.openxmlformats.org/officeDocument/2006/relationships" ax:classid="{8BD21D50-EC42-11CE-9E0D-00AA006002F3}" ax:persistence="persistStreamInit" r:id="rId1"/>
</file>

<file path=xl/activeX/activeX424.xml><?xml version="1.0" encoding="utf-8"?>
<ax:ocx xmlns:ax="http://schemas.microsoft.com/office/2006/activeX" xmlns:r="http://schemas.openxmlformats.org/officeDocument/2006/relationships" ax:classid="{8BD21D50-EC42-11CE-9E0D-00AA006002F3}" ax:persistence="persistStreamInit" r:id="rId1"/>
</file>

<file path=xl/activeX/activeX425.xml><?xml version="1.0" encoding="utf-8"?>
<ax:ocx xmlns:ax="http://schemas.microsoft.com/office/2006/activeX" xmlns:r="http://schemas.openxmlformats.org/officeDocument/2006/relationships" ax:classid="{8BD21D50-EC42-11CE-9E0D-00AA006002F3}" ax:persistence="persistStreamInit" r:id="rId1"/>
</file>

<file path=xl/activeX/activeX426.xml><?xml version="1.0" encoding="utf-8"?>
<ax:ocx xmlns:ax="http://schemas.microsoft.com/office/2006/activeX" xmlns:r="http://schemas.openxmlformats.org/officeDocument/2006/relationships" ax:classid="{8BD21D50-EC42-11CE-9E0D-00AA006002F3}" ax:persistence="persistStreamInit" r:id="rId1"/>
</file>

<file path=xl/activeX/activeX427.xml><?xml version="1.0" encoding="utf-8"?>
<ax:ocx xmlns:ax="http://schemas.microsoft.com/office/2006/activeX" xmlns:r="http://schemas.openxmlformats.org/officeDocument/2006/relationships" ax:classid="{8BD21D50-EC42-11CE-9E0D-00AA006002F3}" ax:persistence="persistStreamInit" r:id="rId1"/>
</file>

<file path=xl/activeX/activeX428.xml><?xml version="1.0" encoding="utf-8"?>
<ax:ocx xmlns:ax="http://schemas.microsoft.com/office/2006/activeX" xmlns:r="http://schemas.openxmlformats.org/officeDocument/2006/relationships" ax:classid="{8BD21D50-EC42-11CE-9E0D-00AA006002F3}" ax:persistence="persistStreamInit" r:id="rId1"/>
</file>

<file path=xl/activeX/activeX429.xml><?xml version="1.0" encoding="utf-8"?>
<ax:ocx xmlns:ax="http://schemas.microsoft.com/office/2006/activeX" xmlns:r="http://schemas.openxmlformats.org/officeDocument/2006/relationships" ax:classid="{8BD21D50-EC42-11CE-9E0D-00AA006002F3}" ax:persistence="persistStreamInit" r:id="rId1"/>
</file>

<file path=xl/activeX/activeX430.xml><?xml version="1.0" encoding="utf-8"?>
<ax:ocx xmlns:ax="http://schemas.microsoft.com/office/2006/activeX" xmlns:r="http://schemas.openxmlformats.org/officeDocument/2006/relationships" ax:classid="{8BD21D50-EC42-11CE-9E0D-00AA006002F3}" ax:persistence="persistStreamInit" r:id="rId1"/>
</file>

<file path=xl/activeX/activeX431.xml><?xml version="1.0" encoding="utf-8"?>
<ax:ocx xmlns:ax="http://schemas.microsoft.com/office/2006/activeX" xmlns:r="http://schemas.openxmlformats.org/officeDocument/2006/relationships" ax:classid="{8BD21D50-EC42-11CE-9E0D-00AA006002F3}" ax:persistence="persistStreamInit" r:id="rId1"/>
</file>

<file path=xl/activeX/activeX432.xml><?xml version="1.0" encoding="utf-8"?>
<ax:ocx xmlns:ax="http://schemas.microsoft.com/office/2006/activeX" xmlns:r="http://schemas.openxmlformats.org/officeDocument/2006/relationships" ax:classid="{8BD21D50-EC42-11CE-9E0D-00AA006002F3}" ax:persistence="persistStreamInit" r:id="rId1"/>
</file>

<file path=xl/activeX/activeX433.xml><?xml version="1.0" encoding="utf-8"?>
<ax:ocx xmlns:ax="http://schemas.microsoft.com/office/2006/activeX" xmlns:r="http://schemas.openxmlformats.org/officeDocument/2006/relationships" ax:classid="{8BD21D50-EC42-11CE-9E0D-00AA006002F3}" ax:persistence="persistStreamInit" r:id="rId1"/>
</file>

<file path=xl/activeX/activeX434.xml><?xml version="1.0" encoding="utf-8"?>
<ax:ocx xmlns:ax="http://schemas.microsoft.com/office/2006/activeX" xmlns:r="http://schemas.openxmlformats.org/officeDocument/2006/relationships" ax:classid="{8BD21D50-EC42-11CE-9E0D-00AA006002F3}" ax:persistence="persistStreamInit" r:id="rId1"/>
</file>

<file path=xl/activeX/activeX435.xml><?xml version="1.0" encoding="utf-8"?>
<ax:ocx xmlns:ax="http://schemas.microsoft.com/office/2006/activeX" xmlns:r="http://schemas.openxmlformats.org/officeDocument/2006/relationships" ax:classid="{8BD21D50-EC42-11CE-9E0D-00AA006002F3}" ax:persistence="persistStreamInit" r:id="rId1"/>
</file>

<file path=xl/activeX/activeX436.xml><?xml version="1.0" encoding="utf-8"?>
<ax:ocx xmlns:ax="http://schemas.microsoft.com/office/2006/activeX" xmlns:r="http://schemas.openxmlformats.org/officeDocument/2006/relationships" ax:classid="{8BD21D50-EC42-11CE-9E0D-00AA006002F3}" ax:persistence="persistStreamInit" r:id="rId1"/>
</file>

<file path=xl/activeX/activeX437.xml><?xml version="1.0" encoding="utf-8"?>
<ax:ocx xmlns:ax="http://schemas.microsoft.com/office/2006/activeX" xmlns:r="http://schemas.openxmlformats.org/officeDocument/2006/relationships" ax:classid="{8BD21D50-EC42-11CE-9E0D-00AA006002F3}" ax:persistence="persistStreamInit" r:id="rId1"/>
</file>

<file path=xl/activeX/activeX438.xml><?xml version="1.0" encoding="utf-8"?>
<ax:ocx xmlns:ax="http://schemas.microsoft.com/office/2006/activeX" xmlns:r="http://schemas.openxmlformats.org/officeDocument/2006/relationships" ax:classid="{8BD21D50-EC42-11CE-9E0D-00AA006002F3}" ax:persistence="persistStreamInit" r:id="rId1"/>
</file>

<file path=xl/activeX/activeX439.xml><?xml version="1.0" encoding="utf-8"?>
<ax:ocx xmlns:ax="http://schemas.microsoft.com/office/2006/activeX" xmlns:r="http://schemas.openxmlformats.org/officeDocument/2006/relationships" ax:classid="{8BD21D50-EC42-11CE-9E0D-00AA006002F3}" ax:persistence="persistStreamInit" r:id="rId1"/>
</file>

<file path=xl/activeX/activeX440.xml><?xml version="1.0" encoding="utf-8"?>
<ax:ocx xmlns:ax="http://schemas.microsoft.com/office/2006/activeX" xmlns:r="http://schemas.openxmlformats.org/officeDocument/2006/relationships" ax:classid="{8BD21D50-EC42-11CE-9E0D-00AA006002F3}" ax:persistence="persistStreamInit" r:id="rId1"/>
</file>

<file path=xl/activeX/activeX441.xml><?xml version="1.0" encoding="utf-8"?>
<ax:ocx xmlns:ax="http://schemas.microsoft.com/office/2006/activeX" xmlns:r="http://schemas.openxmlformats.org/officeDocument/2006/relationships" ax:classid="{8BD21D50-EC42-11CE-9E0D-00AA006002F3}" ax:persistence="persistStreamInit" r:id="rId1"/>
</file>

<file path=xl/activeX/activeX442.xml><?xml version="1.0" encoding="utf-8"?>
<ax:ocx xmlns:ax="http://schemas.microsoft.com/office/2006/activeX" xmlns:r="http://schemas.openxmlformats.org/officeDocument/2006/relationships" ax:classid="{8BD21D50-EC42-11CE-9E0D-00AA006002F3}" ax:persistence="persistStreamInit" r:id="rId1"/>
</file>

<file path=xl/activeX/activeX443.xml><?xml version="1.0" encoding="utf-8"?>
<ax:ocx xmlns:ax="http://schemas.microsoft.com/office/2006/activeX" xmlns:r="http://schemas.openxmlformats.org/officeDocument/2006/relationships" ax:classid="{8BD21D50-EC42-11CE-9E0D-00AA006002F3}" ax:persistence="persistStreamInit" r:id="rId1"/>
</file>

<file path=xl/activeX/activeX444.xml><?xml version="1.0" encoding="utf-8"?>
<ax:ocx xmlns:ax="http://schemas.microsoft.com/office/2006/activeX" xmlns:r="http://schemas.openxmlformats.org/officeDocument/2006/relationships" ax:classid="{8BD21D50-EC42-11CE-9E0D-00AA006002F3}" ax:persistence="persistStreamInit" r:id="rId1"/>
</file>

<file path=xl/activeX/activeX445.xml><?xml version="1.0" encoding="utf-8"?>
<ax:ocx xmlns:ax="http://schemas.microsoft.com/office/2006/activeX" xmlns:r="http://schemas.openxmlformats.org/officeDocument/2006/relationships" ax:classid="{8BD21D50-EC42-11CE-9E0D-00AA006002F3}" ax:persistence="persistStreamInit" r:id="rId1"/>
</file>

<file path=xl/activeX/activeX446.xml><?xml version="1.0" encoding="utf-8"?>
<ax:ocx xmlns:ax="http://schemas.microsoft.com/office/2006/activeX" xmlns:r="http://schemas.openxmlformats.org/officeDocument/2006/relationships" ax:classid="{8BD21D50-EC42-11CE-9E0D-00AA006002F3}" ax:persistence="persistStreamInit" r:id="rId1"/>
</file>

<file path=xl/activeX/activeX447.xml><?xml version="1.0" encoding="utf-8"?>
<ax:ocx xmlns:ax="http://schemas.microsoft.com/office/2006/activeX" xmlns:r="http://schemas.openxmlformats.org/officeDocument/2006/relationships" ax:classid="{8BD21D50-EC42-11CE-9E0D-00AA006002F3}" ax:persistence="persistStreamInit" r:id="rId1"/>
</file>

<file path=xl/activeX/activeX448.xml><?xml version="1.0" encoding="utf-8"?>
<ax:ocx xmlns:ax="http://schemas.microsoft.com/office/2006/activeX" xmlns:r="http://schemas.openxmlformats.org/officeDocument/2006/relationships" ax:classid="{8BD21D50-EC42-11CE-9E0D-00AA006002F3}" ax:persistence="persistStreamInit" r:id="rId1"/>
</file>

<file path=xl/activeX/activeX449.xml><?xml version="1.0" encoding="utf-8"?>
<ax:ocx xmlns:ax="http://schemas.microsoft.com/office/2006/activeX" xmlns:r="http://schemas.openxmlformats.org/officeDocument/2006/relationships" ax:classid="{8BD21D50-EC42-11CE-9E0D-00AA006002F3}" ax:persistence="persistStreamInit" r:id="rId1"/>
</file>

<file path=xl/activeX/activeX450.xml><?xml version="1.0" encoding="utf-8"?>
<ax:ocx xmlns:ax="http://schemas.microsoft.com/office/2006/activeX" xmlns:r="http://schemas.openxmlformats.org/officeDocument/2006/relationships" ax:classid="{8BD21D50-EC42-11CE-9E0D-00AA006002F3}" ax:persistence="persistStreamInit" r:id="rId1"/>
</file>

<file path=xl/activeX/activeX451.xml><?xml version="1.0" encoding="utf-8"?>
<ax:ocx xmlns:ax="http://schemas.microsoft.com/office/2006/activeX" xmlns:r="http://schemas.openxmlformats.org/officeDocument/2006/relationships" ax:classid="{8BD21D50-EC42-11CE-9E0D-00AA006002F3}" ax:persistence="persistStreamInit" r:id="rId1"/>
</file>

<file path=xl/activeX/activeX452.xml><?xml version="1.0" encoding="utf-8"?>
<ax:ocx xmlns:ax="http://schemas.microsoft.com/office/2006/activeX" xmlns:r="http://schemas.openxmlformats.org/officeDocument/2006/relationships" ax:classid="{8BD21D50-EC42-11CE-9E0D-00AA006002F3}" ax:persistence="persistStreamInit" r:id="rId1"/>
</file>

<file path=xl/activeX/activeX453.xml><?xml version="1.0" encoding="utf-8"?>
<ax:ocx xmlns:ax="http://schemas.microsoft.com/office/2006/activeX" xmlns:r="http://schemas.openxmlformats.org/officeDocument/2006/relationships" ax:classid="{8BD21D50-EC42-11CE-9E0D-00AA006002F3}" ax:persistence="persistStreamInit" r:id="rId1"/>
</file>

<file path=xl/activeX/activeX454.xml><?xml version="1.0" encoding="utf-8"?>
<ax:ocx xmlns:ax="http://schemas.microsoft.com/office/2006/activeX" xmlns:r="http://schemas.openxmlformats.org/officeDocument/2006/relationships" ax:classid="{8BD21D50-EC42-11CE-9E0D-00AA006002F3}" ax:persistence="persistStreamInit" r:id="rId1"/>
</file>

<file path=xl/activeX/activeX455.xml><?xml version="1.0" encoding="utf-8"?>
<ax:ocx xmlns:ax="http://schemas.microsoft.com/office/2006/activeX" xmlns:r="http://schemas.openxmlformats.org/officeDocument/2006/relationships" ax:classid="{8BD21D50-EC42-11CE-9E0D-00AA006002F3}" ax:persistence="persistStreamInit" r:id="rId1"/>
</file>

<file path=xl/activeX/activeX456.xml><?xml version="1.0" encoding="utf-8"?>
<ax:ocx xmlns:ax="http://schemas.microsoft.com/office/2006/activeX" xmlns:r="http://schemas.openxmlformats.org/officeDocument/2006/relationships" ax:classid="{8BD21D50-EC42-11CE-9E0D-00AA006002F3}" ax:persistence="persistStreamInit" r:id="rId1"/>
</file>

<file path=xl/activeX/activeX457.xml><?xml version="1.0" encoding="utf-8"?>
<ax:ocx xmlns:ax="http://schemas.microsoft.com/office/2006/activeX" xmlns:r="http://schemas.openxmlformats.org/officeDocument/2006/relationships" ax:classid="{8BD21D50-EC42-11CE-9E0D-00AA006002F3}" ax:persistence="persistStreamInit" r:id="rId1"/>
</file>

<file path=xl/activeX/activeX458.xml><?xml version="1.0" encoding="utf-8"?>
<ax:ocx xmlns:ax="http://schemas.microsoft.com/office/2006/activeX" xmlns:r="http://schemas.openxmlformats.org/officeDocument/2006/relationships" ax:classid="{8BD21D50-EC42-11CE-9E0D-00AA006002F3}" ax:persistence="persistStreamInit" r:id="rId1"/>
</file>

<file path=xl/activeX/activeX459.xml><?xml version="1.0" encoding="utf-8"?>
<ax:ocx xmlns:ax="http://schemas.microsoft.com/office/2006/activeX" xmlns:r="http://schemas.openxmlformats.org/officeDocument/2006/relationships" ax:classid="{8BD21D50-EC42-11CE-9E0D-00AA006002F3}" ax:persistence="persistStreamInit" r:id="rId1"/>
</file>

<file path=xl/activeX/activeX460.xml><?xml version="1.0" encoding="utf-8"?>
<ax:ocx xmlns:ax="http://schemas.microsoft.com/office/2006/activeX" xmlns:r="http://schemas.openxmlformats.org/officeDocument/2006/relationships" ax:classid="{8BD21D50-EC42-11CE-9E0D-00AA006002F3}" ax:persistence="persistStreamInit" r:id="rId1"/>
</file>

<file path=xl/activeX/activeX461.xml><?xml version="1.0" encoding="utf-8"?>
<ax:ocx xmlns:ax="http://schemas.microsoft.com/office/2006/activeX" xmlns:r="http://schemas.openxmlformats.org/officeDocument/2006/relationships" ax:classid="{8BD21D50-EC42-11CE-9E0D-00AA006002F3}" ax:persistence="persistStreamInit" r:id="rId1"/>
</file>

<file path=xl/activeX/activeX462.xml><?xml version="1.0" encoding="utf-8"?>
<ax:ocx xmlns:ax="http://schemas.microsoft.com/office/2006/activeX" xmlns:r="http://schemas.openxmlformats.org/officeDocument/2006/relationships" ax:classid="{8BD21D50-EC42-11CE-9E0D-00AA006002F3}" ax:persistence="persistStreamInit" r:id="rId1"/>
</file>

<file path=xl/activeX/activeX463.xml><?xml version="1.0" encoding="utf-8"?>
<ax:ocx xmlns:ax="http://schemas.microsoft.com/office/2006/activeX" xmlns:r="http://schemas.openxmlformats.org/officeDocument/2006/relationships" ax:classid="{8BD21D50-EC42-11CE-9E0D-00AA006002F3}" ax:persistence="persistStreamInit" r:id="rId1"/>
</file>

<file path=xl/activeX/activeX464.xml><?xml version="1.0" encoding="utf-8"?>
<ax:ocx xmlns:ax="http://schemas.microsoft.com/office/2006/activeX" xmlns:r="http://schemas.openxmlformats.org/officeDocument/2006/relationships" ax:classid="{8BD21D50-EC42-11CE-9E0D-00AA006002F3}" ax:persistence="persistStreamInit" r:id="rId1"/>
</file>

<file path=xl/activeX/activeX465.xml><?xml version="1.0" encoding="utf-8"?>
<ax:ocx xmlns:ax="http://schemas.microsoft.com/office/2006/activeX" xmlns:r="http://schemas.openxmlformats.org/officeDocument/2006/relationships" ax:classid="{8BD21D50-EC42-11CE-9E0D-00AA006002F3}" ax:persistence="persistStreamInit" r:id="rId1"/>
</file>

<file path=xl/activeX/activeX466.xml><?xml version="1.0" encoding="utf-8"?>
<ax:ocx xmlns:ax="http://schemas.microsoft.com/office/2006/activeX" xmlns:r="http://schemas.openxmlformats.org/officeDocument/2006/relationships" ax:classid="{8BD21D50-EC42-11CE-9E0D-00AA006002F3}" ax:persistence="persistStreamInit" r:id="rId1"/>
</file>

<file path=xl/activeX/activeX467.xml><?xml version="1.0" encoding="utf-8"?>
<ax:ocx xmlns:ax="http://schemas.microsoft.com/office/2006/activeX" xmlns:r="http://schemas.openxmlformats.org/officeDocument/2006/relationships" ax:classid="{8BD21D50-EC42-11CE-9E0D-00AA006002F3}" ax:persistence="persistStreamInit" r:id="rId1"/>
</file>

<file path=xl/activeX/activeX468.xml><?xml version="1.0" encoding="utf-8"?>
<ax:ocx xmlns:ax="http://schemas.microsoft.com/office/2006/activeX" xmlns:r="http://schemas.openxmlformats.org/officeDocument/2006/relationships" ax:classid="{8BD21D50-EC42-11CE-9E0D-00AA006002F3}" ax:persistence="persistStreamInit" r:id="rId1"/>
</file>

<file path=xl/activeX/activeX469.xml><?xml version="1.0" encoding="utf-8"?>
<ax:ocx xmlns:ax="http://schemas.microsoft.com/office/2006/activeX" xmlns:r="http://schemas.openxmlformats.org/officeDocument/2006/relationships" ax:classid="{8BD21D50-EC42-11CE-9E0D-00AA006002F3}" ax:persistence="persistStreamInit" r:id="rId1"/>
</file>

<file path=xl/activeX/activeX470.xml><?xml version="1.0" encoding="utf-8"?>
<ax:ocx xmlns:ax="http://schemas.microsoft.com/office/2006/activeX" xmlns:r="http://schemas.openxmlformats.org/officeDocument/2006/relationships" ax:classid="{8BD21D50-EC42-11CE-9E0D-00AA006002F3}" ax:persistence="persistStreamInit" r:id="rId1"/>
</file>

<file path=xl/activeX/activeX471.xml><?xml version="1.0" encoding="utf-8"?>
<ax:ocx xmlns:ax="http://schemas.microsoft.com/office/2006/activeX" xmlns:r="http://schemas.openxmlformats.org/officeDocument/2006/relationships" ax:classid="{8BD21D50-EC42-11CE-9E0D-00AA006002F3}" ax:persistence="persistStreamInit" r:id="rId1"/>
</file>

<file path=xl/activeX/activeX472.xml><?xml version="1.0" encoding="utf-8"?>
<ax:ocx xmlns:ax="http://schemas.microsoft.com/office/2006/activeX" xmlns:r="http://schemas.openxmlformats.org/officeDocument/2006/relationships" ax:classid="{8BD21D50-EC42-11CE-9E0D-00AA006002F3}" ax:persistence="persistStreamInit" r:id="rId1"/>
</file>

<file path=xl/activeX/activeX473.xml><?xml version="1.0" encoding="utf-8"?>
<ax:ocx xmlns:ax="http://schemas.microsoft.com/office/2006/activeX" xmlns:r="http://schemas.openxmlformats.org/officeDocument/2006/relationships" ax:classid="{8BD21D50-EC42-11CE-9E0D-00AA006002F3}" ax:persistence="persistStreamInit" r:id="rId1"/>
</file>

<file path=xl/activeX/activeX474.xml><?xml version="1.0" encoding="utf-8"?>
<ax:ocx xmlns:ax="http://schemas.microsoft.com/office/2006/activeX" xmlns:r="http://schemas.openxmlformats.org/officeDocument/2006/relationships" ax:classid="{8BD21D50-EC42-11CE-9E0D-00AA006002F3}" ax:persistence="persistStreamInit" r:id="rId1"/>
</file>

<file path=xl/activeX/activeX475.xml><?xml version="1.0" encoding="utf-8"?>
<ax:ocx xmlns:ax="http://schemas.microsoft.com/office/2006/activeX" xmlns:r="http://schemas.openxmlformats.org/officeDocument/2006/relationships" ax:classid="{8BD21D50-EC42-11CE-9E0D-00AA006002F3}" ax:persistence="persistStreamInit" r:id="rId1"/>
</file>

<file path=xl/activeX/activeX476.xml><?xml version="1.0" encoding="utf-8"?>
<ax:ocx xmlns:ax="http://schemas.microsoft.com/office/2006/activeX" xmlns:r="http://schemas.openxmlformats.org/officeDocument/2006/relationships" ax:classid="{8BD21D50-EC42-11CE-9E0D-00AA006002F3}" ax:persistence="persistStreamInit" r:id="rId1"/>
</file>

<file path=xl/activeX/activeX477.xml><?xml version="1.0" encoding="utf-8"?>
<ax:ocx xmlns:ax="http://schemas.microsoft.com/office/2006/activeX" xmlns:r="http://schemas.openxmlformats.org/officeDocument/2006/relationships" ax:classid="{8BD21D50-EC42-11CE-9E0D-00AA006002F3}" ax:persistence="persistStreamInit" r:id="rId1"/>
</file>

<file path=xl/activeX/activeX478.xml><?xml version="1.0" encoding="utf-8"?>
<ax:ocx xmlns:ax="http://schemas.microsoft.com/office/2006/activeX" xmlns:r="http://schemas.openxmlformats.org/officeDocument/2006/relationships" ax:classid="{8BD21D50-EC42-11CE-9E0D-00AA006002F3}" ax:persistence="persistStreamInit" r:id="rId1"/>
</file>

<file path=xl/activeX/activeX479.xml><?xml version="1.0" encoding="utf-8"?>
<ax:ocx xmlns:ax="http://schemas.microsoft.com/office/2006/activeX" xmlns:r="http://schemas.openxmlformats.org/officeDocument/2006/relationships" ax:classid="{8BD21D50-EC42-11CE-9E0D-00AA006002F3}" ax:persistence="persistStreamInit" r:id="rId1"/>
</file>

<file path=xl/activeX/activeX480.xml><?xml version="1.0" encoding="utf-8"?>
<ax:ocx xmlns:ax="http://schemas.microsoft.com/office/2006/activeX" xmlns:r="http://schemas.openxmlformats.org/officeDocument/2006/relationships" ax:classid="{8BD21D50-EC42-11CE-9E0D-00AA006002F3}" ax:persistence="persistStreamInit" r:id="rId1"/>
</file>

<file path=xl/activeX/activeX481.xml><?xml version="1.0" encoding="utf-8"?>
<ax:ocx xmlns:ax="http://schemas.microsoft.com/office/2006/activeX" xmlns:r="http://schemas.openxmlformats.org/officeDocument/2006/relationships" ax:classid="{8BD21D50-EC42-11CE-9E0D-00AA006002F3}" ax:persistence="persistStreamInit" r:id="rId1"/>
</file>

<file path=xl/activeX/activeX482.xml><?xml version="1.0" encoding="utf-8"?>
<ax:ocx xmlns:ax="http://schemas.microsoft.com/office/2006/activeX" xmlns:r="http://schemas.openxmlformats.org/officeDocument/2006/relationships" ax:classid="{8BD21D50-EC42-11CE-9E0D-00AA006002F3}" ax:persistence="persistStreamInit" r:id="rId1"/>
</file>

<file path=xl/activeX/activeX483.xml><?xml version="1.0" encoding="utf-8"?>
<ax:ocx xmlns:ax="http://schemas.microsoft.com/office/2006/activeX" xmlns:r="http://schemas.openxmlformats.org/officeDocument/2006/relationships" ax:classid="{8BD21D50-EC42-11CE-9E0D-00AA006002F3}" ax:persistence="persistStreamInit" r:id="rId1"/>
</file>

<file path=xl/activeX/activeX484.xml><?xml version="1.0" encoding="utf-8"?>
<ax:ocx xmlns:ax="http://schemas.microsoft.com/office/2006/activeX" xmlns:r="http://schemas.openxmlformats.org/officeDocument/2006/relationships" ax:classid="{8BD21D50-EC42-11CE-9E0D-00AA006002F3}" ax:persistence="persistStreamInit" r:id="rId1"/>
</file>

<file path=xl/activeX/activeX485.xml><?xml version="1.0" encoding="utf-8"?>
<ax:ocx xmlns:ax="http://schemas.microsoft.com/office/2006/activeX" xmlns:r="http://schemas.openxmlformats.org/officeDocument/2006/relationships" ax:classid="{8BD21D50-EC42-11CE-9E0D-00AA006002F3}" ax:persistence="persistStreamInit" r:id="rId1"/>
</file>

<file path=xl/activeX/activeX486.xml><?xml version="1.0" encoding="utf-8"?>
<ax:ocx xmlns:ax="http://schemas.microsoft.com/office/2006/activeX" xmlns:r="http://schemas.openxmlformats.org/officeDocument/2006/relationships" ax:classid="{8BD21D50-EC42-11CE-9E0D-00AA006002F3}" ax:persistence="persistStreamInit" r:id="rId1"/>
</file>

<file path=xl/activeX/activeX487.xml><?xml version="1.0" encoding="utf-8"?>
<ax:ocx xmlns:ax="http://schemas.microsoft.com/office/2006/activeX" xmlns:r="http://schemas.openxmlformats.org/officeDocument/2006/relationships" ax:classid="{8BD21D50-EC42-11CE-9E0D-00AA006002F3}" ax:persistence="persistStreamInit" r:id="rId1"/>
</file>

<file path=xl/activeX/activeX488.xml><?xml version="1.0" encoding="utf-8"?>
<ax:ocx xmlns:ax="http://schemas.microsoft.com/office/2006/activeX" xmlns:r="http://schemas.openxmlformats.org/officeDocument/2006/relationships" ax:classid="{8BD21D50-EC42-11CE-9E0D-00AA006002F3}" ax:persistence="persistStreamInit" r:id="rId1"/>
</file>

<file path=xl/activeX/activeX489.xml><?xml version="1.0" encoding="utf-8"?>
<ax:ocx xmlns:ax="http://schemas.microsoft.com/office/2006/activeX" xmlns:r="http://schemas.openxmlformats.org/officeDocument/2006/relationships" ax:classid="{8BD21D50-EC42-11CE-9E0D-00AA006002F3}" ax:persistence="persistStreamInit" r:id="rId1"/>
</file>

<file path=xl/activeX/activeX490.xml><?xml version="1.0" encoding="utf-8"?>
<ax:ocx xmlns:ax="http://schemas.microsoft.com/office/2006/activeX" xmlns:r="http://schemas.openxmlformats.org/officeDocument/2006/relationships" ax:classid="{8BD21D50-EC42-11CE-9E0D-00AA006002F3}" ax:persistence="persistStreamInit" r:id="rId1"/>
</file>

<file path=xl/activeX/activeX491.xml><?xml version="1.0" encoding="utf-8"?>
<ax:ocx xmlns:ax="http://schemas.microsoft.com/office/2006/activeX" xmlns:r="http://schemas.openxmlformats.org/officeDocument/2006/relationships" ax:classid="{8BD21D50-EC42-11CE-9E0D-00AA006002F3}" ax:persistence="persistStreamInit" r:id="rId1"/>
</file>

<file path=xl/activeX/activeX492.xml><?xml version="1.0" encoding="utf-8"?>
<ax:ocx xmlns:ax="http://schemas.microsoft.com/office/2006/activeX" xmlns:r="http://schemas.openxmlformats.org/officeDocument/2006/relationships" ax:classid="{8BD21D50-EC42-11CE-9E0D-00AA006002F3}" ax:persistence="persistStreamInit" r:id="rId1"/>
</file>

<file path=xl/activeX/activeX493.xml><?xml version="1.0" encoding="utf-8"?>
<ax:ocx xmlns:ax="http://schemas.microsoft.com/office/2006/activeX" xmlns:r="http://schemas.openxmlformats.org/officeDocument/2006/relationships" ax:classid="{8BD21D50-EC42-11CE-9E0D-00AA006002F3}" ax:persistence="persistStreamInit" r:id="rId1"/>
</file>

<file path=xl/activeX/activeX494.xml><?xml version="1.0" encoding="utf-8"?>
<ax:ocx xmlns:ax="http://schemas.microsoft.com/office/2006/activeX" xmlns:r="http://schemas.openxmlformats.org/officeDocument/2006/relationships" ax:classid="{8BD21D50-EC42-11CE-9E0D-00AA006002F3}" ax:persistence="persistStreamInit" r:id="rId1"/>
</file>

<file path=xl/activeX/activeX495.xml><?xml version="1.0" encoding="utf-8"?>
<ax:ocx xmlns:ax="http://schemas.microsoft.com/office/2006/activeX" xmlns:r="http://schemas.openxmlformats.org/officeDocument/2006/relationships" ax:classid="{8BD21D50-EC42-11CE-9E0D-00AA006002F3}" ax:persistence="persistStreamInit" r:id="rId1"/>
</file>

<file path=xl/activeX/activeX496.xml><?xml version="1.0" encoding="utf-8"?>
<ax:ocx xmlns:ax="http://schemas.microsoft.com/office/2006/activeX" xmlns:r="http://schemas.openxmlformats.org/officeDocument/2006/relationships" ax:classid="{8BD21D50-EC42-11CE-9E0D-00AA006002F3}" ax:persistence="persistStreamInit" r:id="rId1"/>
</file>

<file path=xl/activeX/activeX497.xml><?xml version="1.0" encoding="utf-8"?>
<ax:ocx xmlns:ax="http://schemas.microsoft.com/office/2006/activeX" xmlns:r="http://schemas.openxmlformats.org/officeDocument/2006/relationships" ax:classid="{8BD21D50-EC42-11CE-9E0D-00AA006002F3}" ax:persistence="persistStreamInit" r:id="rId1"/>
</file>

<file path=xl/activeX/activeX498.xml><?xml version="1.0" encoding="utf-8"?>
<ax:ocx xmlns:ax="http://schemas.microsoft.com/office/2006/activeX" xmlns:r="http://schemas.openxmlformats.org/officeDocument/2006/relationships" ax:classid="{8BD21D50-EC42-11CE-9E0D-00AA006002F3}" ax:persistence="persistStreamInit" r:id="rId1"/>
</file>

<file path=xl/activeX/activeX499.xml><?xml version="1.0" encoding="utf-8"?>
<ax:ocx xmlns:ax="http://schemas.microsoft.com/office/2006/activeX" xmlns:r="http://schemas.openxmlformats.org/officeDocument/2006/relationships" ax:classid="{8BD21D50-EC42-11CE-9E0D-00AA006002F3}" ax:persistence="persistStreamInit" r:id="rId1"/>
</file>

<file path=xl/activeX/activeX500.xml><?xml version="1.0" encoding="utf-8"?>
<ax:ocx xmlns:ax="http://schemas.microsoft.com/office/2006/activeX" xmlns:r="http://schemas.openxmlformats.org/officeDocument/2006/relationships" ax:classid="{8BD21D50-EC42-11CE-9E0D-00AA006002F3}" ax:persistence="persistStreamInit" r:id="rId1"/>
</file>

<file path=xl/activeX/activeX501.xml><?xml version="1.0" encoding="utf-8"?>
<ax:ocx xmlns:ax="http://schemas.microsoft.com/office/2006/activeX" xmlns:r="http://schemas.openxmlformats.org/officeDocument/2006/relationships" ax:classid="{8BD21D50-EC42-11CE-9E0D-00AA006002F3}" ax:persistence="persistStreamInit" r:id="rId1"/>
</file>

<file path=xl/activeX/activeX502.xml><?xml version="1.0" encoding="utf-8"?>
<ax:ocx xmlns:ax="http://schemas.microsoft.com/office/2006/activeX" xmlns:r="http://schemas.openxmlformats.org/officeDocument/2006/relationships" ax:classid="{8BD21D50-EC42-11CE-9E0D-00AA006002F3}" ax:persistence="persistStreamInit" r:id="rId1"/>
</file>

<file path=xl/activeX/activeX503.xml><?xml version="1.0" encoding="utf-8"?>
<ax:ocx xmlns:ax="http://schemas.microsoft.com/office/2006/activeX" xmlns:r="http://schemas.openxmlformats.org/officeDocument/2006/relationships" ax:classid="{8BD21D50-EC42-11CE-9E0D-00AA006002F3}" ax:persistence="persistStreamInit" r:id="rId1"/>
</file>

<file path=xl/activeX/activeX504.xml><?xml version="1.0" encoding="utf-8"?>
<ax:ocx xmlns:ax="http://schemas.microsoft.com/office/2006/activeX" xmlns:r="http://schemas.openxmlformats.org/officeDocument/2006/relationships" ax:classid="{8BD21D50-EC42-11CE-9E0D-00AA006002F3}" ax:persistence="persistStreamInit" r:id="rId1"/>
</file>

<file path=xl/activeX/activeX505.xml><?xml version="1.0" encoding="utf-8"?>
<ax:ocx xmlns:ax="http://schemas.microsoft.com/office/2006/activeX" xmlns:r="http://schemas.openxmlformats.org/officeDocument/2006/relationships" ax:classid="{8BD21D50-EC42-11CE-9E0D-00AA006002F3}" ax:persistence="persistStreamInit" r:id="rId1"/>
</file>

<file path=xl/activeX/activeX506.xml><?xml version="1.0" encoding="utf-8"?>
<ax:ocx xmlns:ax="http://schemas.microsoft.com/office/2006/activeX" xmlns:r="http://schemas.openxmlformats.org/officeDocument/2006/relationships" ax:classid="{8BD21D50-EC42-11CE-9E0D-00AA006002F3}" ax:persistence="persistStreamInit" r:id="rId1"/>
</file>

<file path=xl/activeX/activeX507.xml><?xml version="1.0" encoding="utf-8"?>
<ax:ocx xmlns:ax="http://schemas.microsoft.com/office/2006/activeX" xmlns:r="http://schemas.openxmlformats.org/officeDocument/2006/relationships" ax:classid="{8BD21D50-EC42-11CE-9E0D-00AA006002F3}" ax:persistence="persistStreamInit" r:id="rId1"/>
</file>

<file path=xl/activeX/activeX508.xml><?xml version="1.0" encoding="utf-8"?>
<ax:ocx xmlns:ax="http://schemas.microsoft.com/office/2006/activeX" xmlns:r="http://schemas.openxmlformats.org/officeDocument/2006/relationships" ax:classid="{8BD21D50-EC42-11CE-9E0D-00AA006002F3}" ax:persistence="persistStreamInit" r:id="rId1"/>
</file>

<file path=xl/activeX/activeX509.xml><?xml version="1.0" encoding="utf-8"?>
<ax:ocx xmlns:ax="http://schemas.microsoft.com/office/2006/activeX" xmlns:r="http://schemas.openxmlformats.org/officeDocument/2006/relationships" ax:classid="{8BD21D50-EC42-11CE-9E0D-00AA006002F3}" ax:persistence="persistStreamInit" r:id="rId1"/>
</file>

<file path=xl/activeX/activeX510.xml><?xml version="1.0" encoding="utf-8"?>
<ax:ocx xmlns:ax="http://schemas.microsoft.com/office/2006/activeX" xmlns:r="http://schemas.openxmlformats.org/officeDocument/2006/relationships" ax:classid="{8BD21D50-EC42-11CE-9E0D-00AA006002F3}" ax:persistence="persistStreamInit" r:id="rId1"/>
</file>

<file path=xl/activeX/activeX511.xml><?xml version="1.0" encoding="utf-8"?>
<ax:ocx xmlns:ax="http://schemas.microsoft.com/office/2006/activeX" xmlns:r="http://schemas.openxmlformats.org/officeDocument/2006/relationships" ax:classid="{8BD21D50-EC42-11CE-9E0D-00AA006002F3}" ax:persistence="persistStreamInit" r:id="rId1"/>
</file>

<file path=xl/activeX/activeX512.xml><?xml version="1.0" encoding="utf-8"?>
<ax:ocx xmlns:ax="http://schemas.microsoft.com/office/2006/activeX" xmlns:r="http://schemas.openxmlformats.org/officeDocument/2006/relationships" ax:classid="{8BD21D50-EC42-11CE-9E0D-00AA006002F3}" ax:persistence="persistStreamInit" r:id="rId1"/>
</file>

<file path=xl/activeX/activeX513.xml><?xml version="1.0" encoding="utf-8"?>
<ax:ocx xmlns:ax="http://schemas.microsoft.com/office/2006/activeX" xmlns:r="http://schemas.openxmlformats.org/officeDocument/2006/relationships" ax:classid="{8BD21D50-EC42-11CE-9E0D-00AA006002F3}" ax:persistence="persistStreamInit" r:id="rId1"/>
</file>

<file path=xl/activeX/activeX514.xml><?xml version="1.0" encoding="utf-8"?>
<ax:ocx xmlns:ax="http://schemas.microsoft.com/office/2006/activeX" xmlns:r="http://schemas.openxmlformats.org/officeDocument/2006/relationships" ax:classid="{8BD21D50-EC42-11CE-9E0D-00AA006002F3}" ax:persistence="persistStreamInit" r:id="rId1"/>
</file>

<file path=xl/activeX/activeX515.xml><?xml version="1.0" encoding="utf-8"?>
<ax:ocx xmlns:ax="http://schemas.microsoft.com/office/2006/activeX" xmlns:r="http://schemas.openxmlformats.org/officeDocument/2006/relationships" ax:classid="{8BD21D50-EC42-11CE-9E0D-00AA006002F3}" ax:persistence="persistStreamInit" r:id="rId1"/>
</file>

<file path=xl/activeX/activeX516.xml><?xml version="1.0" encoding="utf-8"?>
<ax:ocx xmlns:ax="http://schemas.microsoft.com/office/2006/activeX" xmlns:r="http://schemas.openxmlformats.org/officeDocument/2006/relationships" ax:classid="{8BD21D50-EC42-11CE-9E0D-00AA006002F3}" ax:persistence="persistStreamInit" r:id="rId1"/>
</file>

<file path=xl/activeX/activeX517.xml><?xml version="1.0" encoding="utf-8"?>
<ax:ocx xmlns:ax="http://schemas.microsoft.com/office/2006/activeX" xmlns:r="http://schemas.openxmlformats.org/officeDocument/2006/relationships" ax:classid="{8BD21D50-EC42-11CE-9E0D-00AA006002F3}" ax:persistence="persistStreamInit" r:id="rId1"/>
</file>

<file path=xl/activeX/activeX518.xml><?xml version="1.0" encoding="utf-8"?>
<ax:ocx xmlns:ax="http://schemas.microsoft.com/office/2006/activeX" xmlns:r="http://schemas.openxmlformats.org/officeDocument/2006/relationships" ax:classid="{8BD21D50-EC42-11CE-9E0D-00AA006002F3}" ax:persistence="persistStreamInit" r:id="rId1"/>
</file>

<file path=xl/activeX/activeX519.xml><?xml version="1.0" encoding="utf-8"?>
<ax:ocx xmlns:ax="http://schemas.microsoft.com/office/2006/activeX" xmlns:r="http://schemas.openxmlformats.org/officeDocument/2006/relationships" ax:classid="{8BD21D50-EC42-11CE-9E0D-00AA006002F3}" ax:persistence="persistStreamInit" r:id="rId1"/>
</file>

<file path=xl/activeX/activeX520.xml><?xml version="1.0" encoding="utf-8"?>
<ax:ocx xmlns:ax="http://schemas.microsoft.com/office/2006/activeX" xmlns:r="http://schemas.openxmlformats.org/officeDocument/2006/relationships" ax:classid="{8BD21D50-EC42-11CE-9E0D-00AA006002F3}" ax:persistence="persistStreamInit" r:id="rId1"/>
</file>

<file path=xl/activeX/activeX521.xml><?xml version="1.0" encoding="utf-8"?>
<ax:ocx xmlns:ax="http://schemas.microsoft.com/office/2006/activeX" xmlns:r="http://schemas.openxmlformats.org/officeDocument/2006/relationships" ax:classid="{8BD21D50-EC42-11CE-9E0D-00AA006002F3}" ax:persistence="persistStreamInit" r:id="rId1"/>
</file>

<file path=xl/activeX/activeX522.xml><?xml version="1.0" encoding="utf-8"?>
<ax:ocx xmlns:ax="http://schemas.microsoft.com/office/2006/activeX" xmlns:r="http://schemas.openxmlformats.org/officeDocument/2006/relationships" ax:classid="{8BD21D50-EC42-11CE-9E0D-00AA006002F3}" ax:persistence="persistStreamInit" r:id="rId1"/>
</file>

<file path=xl/activeX/activeX523.xml><?xml version="1.0" encoding="utf-8"?>
<ax:ocx xmlns:ax="http://schemas.microsoft.com/office/2006/activeX" xmlns:r="http://schemas.openxmlformats.org/officeDocument/2006/relationships" ax:classid="{8BD21D50-EC42-11CE-9E0D-00AA006002F3}" ax:persistence="persistStreamInit" r:id="rId1"/>
</file>

<file path=xl/activeX/activeX524.xml><?xml version="1.0" encoding="utf-8"?>
<ax:ocx xmlns:ax="http://schemas.microsoft.com/office/2006/activeX" xmlns:r="http://schemas.openxmlformats.org/officeDocument/2006/relationships" ax:classid="{8BD21D50-EC42-11CE-9E0D-00AA006002F3}" ax:persistence="persistStreamInit" r:id="rId1"/>
</file>

<file path=xl/activeX/activeX525.xml><?xml version="1.0" encoding="utf-8"?>
<ax:ocx xmlns:ax="http://schemas.microsoft.com/office/2006/activeX" xmlns:r="http://schemas.openxmlformats.org/officeDocument/2006/relationships" ax:classid="{8BD21D50-EC42-11CE-9E0D-00AA006002F3}" ax:persistence="persistStreamInit" r:id="rId1"/>
</file>

<file path=xl/activeX/activeX526.xml><?xml version="1.0" encoding="utf-8"?>
<ax:ocx xmlns:ax="http://schemas.microsoft.com/office/2006/activeX" xmlns:r="http://schemas.openxmlformats.org/officeDocument/2006/relationships" ax:classid="{8BD21D50-EC42-11CE-9E0D-00AA006002F3}" ax:persistence="persistStreamInit" r:id="rId1"/>
</file>

<file path=xl/activeX/activeX527.xml><?xml version="1.0" encoding="utf-8"?>
<ax:ocx xmlns:ax="http://schemas.microsoft.com/office/2006/activeX" xmlns:r="http://schemas.openxmlformats.org/officeDocument/2006/relationships" ax:classid="{8BD21D50-EC42-11CE-9E0D-00AA006002F3}" ax:persistence="persistStreamInit" r:id="rId1"/>
</file>

<file path=xl/activeX/activeX528.xml><?xml version="1.0" encoding="utf-8"?>
<ax:ocx xmlns:ax="http://schemas.microsoft.com/office/2006/activeX" xmlns:r="http://schemas.openxmlformats.org/officeDocument/2006/relationships" ax:classid="{8BD21D50-EC42-11CE-9E0D-00AA006002F3}" ax:persistence="persistStreamInit" r:id="rId1"/>
</file>

<file path=xl/activeX/activeX529.xml><?xml version="1.0" encoding="utf-8"?>
<ax:ocx xmlns:ax="http://schemas.microsoft.com/office/2006/activeX" xmlns:r="http://schemas.openxmlformats.org/officeDocument/2006/relationships" ax:classid="{8BD21D50-EC42-11CE-9E0D-00AA006002F3}" ax:persistence="persistStreamInit" r:id="rId1"/>
</file>

<file path=xl/activeX/activeX530.xml><?xml version="1.0" encoding="utf-8"?>
<ax:ocx xmlns:ax="http://schemas.microsoft.com/office/2006/activeX" xmlns:r="http://schemas.openxmlformats.org/officeDocument/2006/relationships" ax:classid="{8BD21D50-EC42-11CE-9E0D-00AA006002F3}" ax:persistence="persistStreamInit" r:id="rId1"/>
</file>

<file path=xl/activeX/activeX531.xml><?xml version="1.0" encoding="utf-8"?>
<ax:ocx xmlns:ax="http://schemas.microsoft.com/office/2006/activeX" xmlns:r="http://schemas.openxmlformats.org/officeDocument/2006/relationships" ax:classid="{8BD21D50-EC42-11CE-9E0D-00AA006002F3}" ax:persistence="persistStreamInit" r:id="rId1"/>
</file>

<file path=xl/activeX/activeX532.xml><?xml version="1.0" encoding="utf-8"?>
<ax:ocx xmlns:ax="http://schemas.microsoft.com/office/2006/activeX" xmlns:r="http://schemas.openxmlformats.org/officeDocument/2006/relationships" ax:classid="{8BD21D50-EC42-11CE-9E0D-00AA006002F3}" ax:persistence="persistStreamInit" r:id="rId1"/>
</file>

<file path=xl/activeX/activeX533.xml><?xml version="1.0" encoding="utf-8"?>
<ax:ocx xmlns:ax="http://schemas.microsoft.com/office/2006/activeX" xmlns:r="http://schemas.openxmlformats.org/officeDocument/2006/relationships" ax:classid="{8BD21D50-EC42-11CE-9E0D-00AA006002F3}" ax:persistence="persistStreamInit" r:id="rId1"/>
</file>

<file path=xl/activeX/activeX534.xml><?xml version="1.0" encoding="utf-8"?>
<ax:ocx xmlns:ax="http://schemas.microsoft.com/office/2006/activeX" xmlns:r="http://schemas.openxmlformats.org/officeDocument/2006/relationships" ax:classid="{8BD21D50-EC42-11CE-9E0D-00AA006002F3}" ax:persistence="persistStreamInit" r:id="rId1"/>
</file>

<file path=xl/activeX/activeX535.xml><?xml version="1.0" encoding="utf-8"?>
<ax:ocx xmlns:ax="http://schemas.microsoft.com/office/2006/activeX" xmlns:r="http://schemas.openxmlformats.org/officeDocument/2006/relationships" ax:classid="{8BD21D50-EC42-11CE-9E0D-00AA006002F3}" ax:persistence="persistStreamInit" r:id="rId1"/>
</file>

<file path=xl/activeX/activeX536.xml><?xml version="1.0" encoding="utf-8"?>
<ax:ocx xmlns:ax="http://schemas.microsoft.com/office/2006/activeX" xmlns:r="http://schemas.openxmlformats.org/officeDocument/2006/relationships" ax:classid="{8BD21D50-EC42-11CE-9E0D-00AA006002F3}" ax:persistence="persistStreamInit" r:id="rId1"/>
</file>

<file path=xl/activeX/activeX537.xml><?xml version="1.0" encoding="utf-8"?>
<ax:ocx xmlns:ax="http://schemas.microsoft.com/office/2006/activeX" xmlns:r="http://schemas.openxmlformats.org/officeDocument/2006/relationships" ax:classid="{8BD21D50-EC42-11CE-9E0D-00AA006002F3}" ax:persistence="persistStreamInit" r:id="rId1"/>
</file>

<file path=xl/activeX/activeX538.xml><?xml version="1.0" encoding="utf-8"?>
<ax:ocx xmlns:ax="http://schemas.microsoft.com/office/2006/activeX" xmlns:r="http://schemas.openxmlformats.org/officeDocument/2006/relationships" ax:classid="{8BD21D50-EC42-11CE-9E0D-00AA006002F3}" ax:persistence="persistStreamInit" r:id="rId1"/>
</file>

<file path=xl/activeX/activeX539.xml><?xml version="1.0" encoding="utf-8"?>
<ax:ocx xmlns:ax="http://schemas.microsoft.com/office/2006/activeX" xmlns:r="http://schemas.openxmlformats.org/officeDocument/2006/relationships" ax:classid="{8BD21D50-EC42-11CE-9E0D-00AA006002F3}" ax:persistence="persistStreamInit" r:id="rId1"/>
</file>

<file path=xl/diagrams/_rels/data1.xml.rels><?xml version="1.0" encoding="UTF-8" standalone="yes"?>
<Relationships xmlns="http://schemas.openxmlformats.org/package/2006/relationships"><Relationship Id="rId3" Type="http://schemas.openxmlformats.org/officeDocument/2006/relationships/hyperlink" Target="#'P 4.A'!A1"/><Relationship Id="rId2" Type="http://schemas.openxmlformats.org/officeDocument/2006/relationships/hyperlink" Target="#'P 2.A'!A1"/><Relationship Id="rId1" Type="http://schemas.openxmlformats.org/officeDocument/2006/relationships/hyperlink" Target="#'P 1.A'!A1"/><Relationship Id="rId5" Type="http://schemas.openxmlformats.org/officeDocument/2006/relationships/hyperlink" Target="#'P 3.A'!A1"/><Relationship Id="rId4" Type="http://schemas.openxmlformats.org/officeDocument/2006/relationships/hyperlink" Target="#'P 5'!A1"/></Relationships>
</file>

<file path=xl/diagrams/_rels/data2.xml.rels><?xml version="1.0" encoding="UTF-8" standalone="yes"?>
<Relationships xmlns="http://schemas.openxmlformats.org/package/2006/relationships"><Relationship Id="rId3" Type="http://schemas.openxmlformats.org/officeDocument/2006/relationships/hyperlink" Target="#'P 9'!A1"/><Relationship Id="rId2" Type="http://schemas.openxmlformats.org/officeDocument/2006/relationships/hyperlink" Target="#'P 8'!A1"/><Relationship Id="rId1" Type="http://schemas.openxmlformats.org/officeDocument/2006/relationships/hyperlink" Target="#'P 6.A'!A1"/><Relationship Id="rId5" Type="http://schemas.openxmlformats.org/officeDocument/2006/relationships/hyperlink" Target="#'P 7'!A1"/><Relationship Id="rId4" Type="http://schemas.openxmlformats.org/officeDocument/2006/relationships/hyperlink" Target="#'P 10.A'!A1"/></Relationships>
</file>

<file path=xl/diagrams/colors1.xml><?xml version="1.0" encoding="utf-8"?>
<dgm:colorsDef xmlns:dgm="http://schemas.openxmlformats.org/drawingml/2006/diagram" xmlns:a="http://schemas.openxmlformats.org/drawingml/2006/main" uniqueId="urn:microsoft.com/office/officeart/2005/8/colors/accent1_3">
  <dgm:title val=""/>
  <dgm:desc val=""/>
  <dgm:catLst>
    <dgm:cat type="accent1" pri="11300"/>
  </dgm:catLst>
  <dgm:styleLbl name="node0">
    <dgm:fillClrLst meth="repeat">
      <a:schemeClr val="accent1">
        <a:shade val="80000"/>
      </a:schemeClr>
    </dgm:fillClrLst>
    <dgm:linClrLst meth="repeat">
      <a:schemeClr val="lt1"/>
    </dgm:linClrLst>
    <dgm:effectClrLst/>
    <dgm:txLinClrLst/>
    <dgm:txFillClrLst/>
    <dgm:txEffectClrLst/>
  </dgm:styleLbl>
  <dgm:styleLbl name="alignNode1">
    <dgm:fillClrLst>
      <a:schemeClr val="accent1">
        <a:shade val="80000"/>
      </a:schemeClr>
      <a:schemeClr val="accent1">
        <a:tint val="70000"/>
      </a:schemeClr>
    </dgm:fillClrLst>
    <dgm:linClrLst>
      <a:schemeClr val="accent1">
        <a:shade val="80000"/>
      </a:schemeClr>
      <a:schemeClr val="accent1">
        <a:tint val="70000"/>
      </a:schemeClr>
    </dgm:linClrLst>
    <dgm:effectClrLst/>
    <dgm:txLinClrLst/>
    <dgm:txFillClrLst/>
    <dgm:txEffectClrLst/>
  </dgm:styleLbl>
  <dgm:styleLbl name="node1">
    <dgm:fillClrLst>
      <a:schemeClr val="accent1">
        <a:shade val="80000"/>
      </a:schemeClr>
      <a:schemeClr val="accent1">
        <a:tint val="70000"/>
      </a:schemeClr>
    </dgm:fillClrLst>
    <dgm:linClrLst meth="repeat">
      <a:schemeClr val="lt1"/>
    </dgm:linClrLst>
    <dgm:effectClrLst/>
    <dgm:txLinClrLst/>
    <dgm:txFillClrLst/>
    <dgm:txEffectClrLst/>
  </dgm:styleLbl>
  <dgm:styleLbl name="lnNode1">
    <dgm:fillClrLst>
      <a:schemeClr val="accent1">
        <a:shade val="80000"/>
      </a:schemeClr>
      <a:schemeClr val="accent1">
        <a:tint val="70000"/>
      </a:schemeClr>
    </dgm:fillClrLst>
    <dgm:linClrLst meth="repeat">
      <a:schemeClr val="lt1"/>
    </dgm:linClrLst>
    <dgm:effectClrLst/>
    <dgm:txLinClrLst/>
    <dgm:txFillClrLst/>
    <dgm:txEffectClrLst/>
  </dgm:styleLbl>
  <dgm:styleLbl name="vennNode1">
    <dgm:fillClrLst>
      <a:schemeClr val="accent1">
        <a:shade val="80000"/>
        <a:alpha val="50000"/>
      </a:schemeClr>
      <a:schemeClr val="accent1">
        <a:tint val="70000"/>
        <a:alpha val="50000"/>
      </a:schemeClr>
    </dgm:fillClrLst>
    <dgm:linClrLst meth="repeat">
      <a:schemeClr val="lt1"/>
    </dgm:linClrLst>
    <dgm:effectClrLst/>
    <dgm:txLinClrLst/>
    <dgm:txFillClrLst/>
    <dgm:txEffectClrLst/>
  </dgm:styleLbl>
  <dgm:styleLbl name="node2">
    <dgm:fillClrLst>
      <a:schemeClr val="accent1">
        <a:tint val="99000"/>
      </a:schemeClr>
    </dgm:fillClrLst>
    <dgm:linClrLst meth="repeat">
      <a:schemeClr val="lt1"/>
    </dgm:linClrLst>
    <dgm:effectClrLst/>
    <dgm:txLinClrLst/>
    <dgm:txFillClrLst/>
    <dgm:txEffectClrLst/>
  </dgm:styleLbl>
  <dgm:styleLbl name="node3">
    <dgm:fillClrLst>
      <a:schemeClr val="accent1">
        <a:tint val="80000"/>
      </a:schemeClr>
    </dgm:fillClrLst>
    <dgm:linClrLst meth="repeat">
      <a:schemeClr val="lt1"/>
    </dgm:linClrLst>
    <dgm:effectClrLst/>
    <dgm:txLinClrLst/>
    <dgm:txFillClrLst/>
    <dgm:txEffectClrLst/>
  </dgm:styleLbl>
  <dgm:styleLbl name="node4">
    <dgm:fillClrLst>
      <a:schemeClr val="accent1">
        <a:tint val="70000"/>
      </a:schemeClr>
    </dgm:fillClrLst>
    <dgm:linClrLst meth="repeat">
      <a:schemeClr val="lt1"/>
    </dgm:linClrLst>
    <dgm:effectClrLst/>
    <dgm:txLinClrLst/>
    <dgm:txFillClrLst/>
    <dgm:txEffectClrLst/>
  </dgm:styleLbl>
  <dgm:styleLbl name="fg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align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dgm:txEffectClrLst/>
  </dgm:styleLbl>
  <dgm:styleLbl name="fgSibTrans2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meth="repeat">
      <a:schemeClr val="lt1"/>
    </dgm:txFillClrLst>
    <dgm:txEffectClrLst/>
  </dgm:styleLbl>
  <dgm:styleLbl name="bgSibTrans2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meth="repeat">
      <a:schemeClr val="lt1"/>
    </dgm:txFillClrLst>
    <dgm:txEffectClrLst/>
  </dgm:styleLbl>
  <dgm:styleLbl name="sibTrans1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meth="repeat">
      <a:schemeClr val="tx1"/>
    </dgm:txFillClrLst>
    <dgm:txEffectClrLst/>
  </dgm:styleLbl>
  <dgm:styleLbl name="callout">
    <dgm:fillClrLst meth="repeat">
      <a:schemeClr val="accent1"/>
    </dgm:fillClrLst>
    <dgm:linClrLst meth="repeat">
      <a:schemeClr val="accent1"/>
    </dgm:linClrLst>
    <dgm:effectClrLst/>
    <dgm:txLinClrLst/>
    <dgm:txFillClrLst meth="repeat">
      <a:schemeClr val="tx1"/>
    </dgm:txFillClrLst>
    <dgm:txEffectClrLst/>
  </dgm:styleLbl>
  <dgm:styleLbl name="asst0">
    <dgm:fillClrLst meth="repeat">
      <a:schemeClr val="accent1">
        <a:shade val="80000"/>
      </a:schemeClr>
    </dgm:fillClrLst>
    <dgm:linClrLst meth="repeat">
      <a:schemeClr val="lt1"/>
    </dgm:linClrLst>
    <dgm:effectClrLst/>
    <dgm:txLinClrLst/>
    <dgm:txFillClrLst/>
    <dgm:txEffectClrLst/>
  </dgm:styleLbl>
  <dgm:styleLbl name="asst1">
    <dgm:fillClrLst meth="repeat">
      <a:schemeClr val="accent1">
        <a:shade val="80000"/>
      </a:schemeClr>
    </dgm:fillClrLst>
    <dgm:linClrLst meth="repeat">
      <a:schemeClr val="lt1"/>
    </dgm:linClrLst>
    <dgm:effectClrLst/>
    <dgm:txLinClrLst/>
    <dgm:txFillClrLst/>
    <dgm:txEffectClrLst/>
  </dgm:styleLbl>
  <dgm:styleLbl name="asst2">
    <dgm:fillClrLst>
      <a:schemeClr val="accent1">
        <a:tint val="99000"/>
      </a:schemeClr>
    </dgm:fillClrLst>
    <dgm:linClrLst meth="repeat">
      <a:schemeClr val="lt1"/>
    </dgm:linClrLst>
    <dgm:effectClrLst/>
    <dgm:txLinClrLst/>
    <dgm:txFillClrLst/>
    <dgm:txEffectClrLst/>
  </dgm:styleLbl>
  <dgm:styleLbl name="asst3">
    <dgm:fillClrLst>
      <a:schemeClr val="accent1">
        <a:tint val="80000"/>
      </a:schemeClr>
    </dgm:fillClrLst>
    <dgm:linClrLst meth="repeat">
      <a:schemeClr val="lt1"/>
    </dgm:linClrLst>
    <dgm:effectClrLst/>
    <dgm:txLinClrLst/>
    <dgm:txFillClrLst/>
    <dgm:txEffectClrLst/>
  </dgm:styleLbl>
  <dgm:styleLbl name="asst4">
    <dgm:fillClrLst>
      <a:schemeClr val="accent1">
        <a:tint val="70000"/>
      </a:schemeClr>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a:tint val="90000"/>
      </a:schemeClr>
    </dgm:fillClrLst>
    <dgm:linClrLst meth="repeat">
      <a:schemeClr val="accent1">
        <a:tint val="90000"/>
      </a:schemeClr>
    </dgm:linClrLst>
    <dgm:effectClrLst/>
    <dgm:txLinClrLst/>
    <dgm:txFillClrLst/>
    <dgm:txEffectClrLst/>
  </dgm:styleLbl>
  <dgm:styleLbl name="parChTrans2D3">
    <dgm:fillClrLst meth="repeat">
      <a:schemeClr val="accent1">
        <a:tint val="70000"/>
      </a:schemeClr>
    </dgm:fillClrLst>
    <dgm:linClrLst meth="repeat">
      <a:schemeClr val="accent1">
        <a:tint val="70000"/>
      </a:schemeClr>
    </dgm:linClrLst>
    <dgm:effectClrLst/>
    <dgm:txLinClrLst/>
    <dgm:txFillClrLst/>
    <dgm:txEffectClrLst/>
  </dgm:styleLbl>
  <dgm:styleLbl name="parChTrans2D4">
    <dgm:fillClrLst meth="repeat">
      <a:schemeClr val="accent1">
        <a:tint val="50000"/>
      </a:schemeClr>
    </dgm:fillClrLst>
    <dgm:linClrLst meth="repeat">
      <a:schemeClr val="accent1">
        <a:tint val="50000"/>
      </a:schemeClr>
    </dgm:linClrLst>
    <dgm:effectClrLst/>
    <dgm:txLinClrLst/>
    <dgm:txFillClrLst meth="repeat">
      <a:schemeClr val="lt1"/>
    </dgm:txFillClrLst>
    <dgm:txEffectClrLst/>
  </dgm:styleLbl>
  <dgm:styleLbl name="parChTrans1D1">
    <dgm:fillClrLst meth="repeat">
      <a:schemeClr val="accent1">
        <a:shade val="80000"/>
      </a:schemeClr>
    </dgm:fillClrLst>
    <dgm:linClrLst meth="repeat">
      <a:schemeClr val="accent1">
        <a:shade val="80000"/>
      </a:schemeClr>
    </dgm:linClrLst>
    <dgm:effectClrLst/>
    <dgm:txLinClrLst/>
    <dgm:txFillClrLst meth="repeat">
      <a:schemeClr val="tx1"/>
    </dgm:txFillClrLst>
    <dgm:txEffectClrLst/>
  </dgm:styleLbl>
  <dgm:styleLbl name="parChTrans1D2">
    <dgm:fillClrLst meth="repeat">
      <a:schemeClr val="accent1">
        <a:tint val="99000"/>
      </a:schemeClr>
    </dgm:fillClrLst>
    <dgm:linClrLst meth="repeat">
      <a:schemeClr val="accent1">
        <a:tint val="99000"/>
      </a:schemeClr>
    </dgm:linClrLst>
    <dgm:effectClrLst/>
    <dgm:txLinClrLst/>
    <dgm:txFillClrLst meth="repeat">
      <a:schemeClr val="tx1"/>
    </dgm:txFillClrLst>
    <dgm:txEffectClrLst/>
  </dgm:styleLbl>
  <dgm:styleLbl name="parChTrans1D3">
    <dgm:fillClrLst meth="repeat">
      <a:schemeClr val="accent1">
        <a:tint val="80000"/>
      </a:schemeClr>
    </dgm:fillClrLst>
    <dgm:linClrLst meth="repeat">
      <a:schemeClr val="accent1">
        <a:tint val="80000"/>
      </a:schemeClr>
    </dgm:linClrLst>
    <dgm:effectClrLst/>
    <dgm:txLinClrLst/>
    <dgm:txFillClrLst meth="repeat">
      <a:schemeClr val="tx1"/>
    </dgm:txFillClrLst>
    <dgm:txEffectClrLst/>
  </dgm:styleLbl>
  <dgm:styleLbl name="parChTrans1D4">
    <dgm:fillClrLst meth="repeat">
      <a:schemeClr val="accent1">
        <a:tint val="70000"/>
      </a:schemeClr>
    </dgm:fillClrLst>
    <dgm:linClrLst meth="repeat">
      <a:schemeClr val="accent1">
        <a:tint val="7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solidFgAcc1">
    <dgm:fillClrLst meth="repeat">
      <a:schemeClr val="lt1"/>
    </dgm:fillClrLst>
    <dgm:linClrLst>
      <a:schemeClr val="accent1">
        <a:shade val="80000"/>
      </a:schemeClr>
      <a:schemeClr val="accent1">
        <a:tint val="7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a:tint val="99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a:tint val="8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a:tint val="70000"/>
      </a:schemeClr>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1">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3">
  <dgm:title val=""/>
  <dgm:desc val=""/>
  <dgm:catLst>
    <dgm:cat type="accent1" pri="11300"/>
  </dgm:catLst>
  <dgm:styleLbl name="node0">
    <dgm:fillClrLst meth="repeat">
      <a:schemeClr val="accent1">
        <a:shade val="80000"/>
      </a:schemeClr>
    </dgm:fillClrLst>
    <dgm:linClrLst meth="repeat">
      <a:schemeClr val="lt1"/>
    </dgm:linClrLst>
    <dgm:effectClrLst/>
    <dgm:txLinClrLst/>
    <dgm:txFillClrLst/>
    <dgm:txEffectClrLst/>
  </dgm:styleLbl>
  <dgm:styleLbl name="alignNode1">
    <dgm:fillClrLst>
      <a:schemeClr val="accent1">
        <a:shade val="80000"/>
      </a:schemeClr>
      <a:schemeClr val="accent1">
        <a:tint val="70000"/>
      </a:schemeClr>
    </dgm:fillClrLst>
    <dgm:linClrLst>
      <a:schemeClr val="accent1">
        <a:shade val="80000"/>
      </a:schemeClr>
      <a:schemeClr val="accent1">
        <a:tint val="70000"/>
      </a:schemeClr>
    </dgm:linClrLst>
    <dgm:effectClrLst/>
    <dgm:txLinClrLst/>
    <dgm:txFillClrLst/>
    <dgm:txEffectClrLst/>
  </dgm:styleLbl>
  <dgm:styleLbl name="node1">
    <dgm:fillClrLst>
      <a:schemeClr val="accent1">
        <a:shade val="80000"/>
      </a:schemeClr>
      <a:schemeClr val="accent1">
        <a:tint val="70000"/>
      </a:schemeClr>
    </dgm:fillClrLst>
    <dgm:linClrLst meth="repeat">
      <a:schemeClr val="lt1"/>
    </dgm:linClrLst>
    <dgm:effectClrLst/>
    <dgm:txLinClrLst/>
    <dgm:txFillClrLst/>
    <dgm:txEffectClrLst/>
  </dgm:styleLbl>
  <dgm:styleLbl name="lnNode1">
    <dgm:fillClrLst>
      <a:schemeClr val="accent1">
        <a:shade val="80000"/>
      </a:schemeClr>
      <a:schemeClr val="accent1">
        <a:tint val="70000"/>
      </a:schemeClr>
    </dgm:fillClrLst>
    <dgm:linClrLst meth="repeat">
      <a:schemeClr val="lt1"/>
    </dgm:linClrLst>
    <dgm:effectClrLst/>
    <dgm:txLinClrLst/>
    <dgm:txFillClrLst/>
    <dgm:txEffectClrLst/>
  </dgm:styleLbl>
  <dgm:styleLbl name="vennNode1">
    <dgm:fillClrLst>
      <a:schemeClr val="accent1">
        <a:shade val="80000"/>
        <a:alpha val="50000"/>
      </a:schemeClr>
      <a:schemeClr val="accent1">
        <a:tint val="70000"/>
        <a:alpha val="50000"/>
      </a:schemeClr>
    </dgm:fillClrLst>
    <dgm:linClrLst meth="repeat">
      <a:schemeClr val="lt1"/>
    </dgm:linClrLst>
    <dgm:effectClrLst/>
    <dgm:txLinClrLst/>
    <dgm:txFillClrLst/>
    <dgm:txEffectClrLst/>
  </dgm:styleLbl>
  <dgm:styleLbl name="node2">
    <dgm:fillClrLst>
      <a:schemeClr val="accent1">
        <a:tint val="99000"/>
      </a:schemeClr>
    </dgm:fillClrLst>
    <dgm:linClrLst meth="repeat">
      <a:schemeClr val="lt1"/>
    </dgm:linClrLst>
    <dgm:effectClrLst/>
    <dgm:txLinClrLst/>
    <dgm:txFillClrLst/>
    <dgm:txEffectClrLst/>
  </dgm:styleLbl>
  <dgm:styleLbl name="node3">
    <dgm:fillClrLst>
      <a:schemeClr val="accent1">
        <a:tint val="80000"/>
      </a:schemeClr>
    </dgm:fillClrLst>
    <dgm:linClrLst meth="repeat">
      <a:schemeClr val="lt1"/>
    </dgm:linClrLst>
    <dgm:effectClrLst/>
    <dgm:txLinClrLst/>
    <dgm:txFillClrLst/>
    <dgm:txEffectClrLst/>
  </dgm:styleLbl>
  <dgm:styleLbl name="node4">
    <dgm:fillClrLst>
      <a:schemeClr val="accent1">
        <a:tint val="70000"/>
      </a:schemeClr>
    </dgm:fillClrLst>
    <dgm:linClrLst meth="repeat">
      <a:schemeClr val="lt1"/>
    </dgm:linClrLst>
    <dgm:effectClrLst/>
    <dgm:txLinClrLst/>
    <dgm:txFillClrLst/>
    <dgm:txEffectClrLst/>
  </dgm:styleLbl>
  <dgm:styleLbl name="fg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align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dgm:txEffectClrLst/>
  </dgm:styleLbl>
  <dgm:styleLbl name="fgSibTrans2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meth="repeat">
      <a:schemeClr val="lt1"/>
    </dgm:txFillClrLst>
    <dgm:txEffectClrLst/>
  </dgm:styleLbl>
  <dgm:styleLbl name="bgSibTrans2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meth="repeat">
      <a:schemeClr val="lt1"/>
    </dgm:txFillClrLst>
    <dgm:txEffectClrLst/>
  </dgm:styleLbl>
  <dgm:styleLbl name="sibTrans1D1">
    <dgm:fillClrLst>
      <a:schemeClr val="accent1">
        <a:shade val="90000"/>
      </a:schemeClr>
      <a:schemeClr val="accent1">
        <a:tint val="70000"/>
      </a:schemeClr>
    </dgm:fillClrLst>
    <dgm:linClrLst>
      <a:schemeClr val="accent1">
        <a:shade val="90000"/>
      </a:schemeClr>
      <a:schemeClr val="accent1">
        <a:tint val="70000"/>
      </a:schemeClr>
    </dgm:linClrLst>
    <dgm:effectClrLst/>
    <dgm:txLinClrLst/>
    <dgm:txFillClrLst meth="repeat">
      <a:schemeClr val="tx1"/>
    </dgm:txFillClrLst>
    <dgm:txEffectClrLst/>
  </dgm:styleLbl>
  <dgm:styleLbl name="callout">
    <dgm:fillClrLst meth="repeat">
      <a:schemeClr val="accent1"/>
    </dgm:fillClrLst>
    <dgm:linClrLst meth="repeat">
      <a:schemeClr val="accent1"/>
    </dgm:linClrLst>
    <dgm:effectClrLst/>
    <dgm:txLinClrLst/>
    <dgm:txFillClrLst meth="repeat">
      <a:schemeClr val="tx1"/>
    </dgm:txFillClrLst>
    <dgm:txEffectClrLst/>
  </dgm:styleLbl>
  <dgm:styleLbl name="asst0">
    <dgm:fillClrLst meth="repeat">
      <a:schemeClr val="accent1">
        <a:shade val="80000"/>
      </a:schemeClr>
    </dgm:fillClrLst>
    <dgm:linClrLst meth="repeat">
      <a:schemeClr val="lt1"/>
    </dgm:linClrLst>
    <dgm:effectClrLst/>
    <dgm:txLinClrLst/>
    <dgm:txFillClrLst/>
    <dgm:txEffectClrLst/>
  </dgm:styleLbl>
  <dgm:styleLbl name="asst1">
    <dgm:fillClrLst meth="repeat">
      <a:schemeClr val="accent1">
        <a:shade val="80000"/>
      </a:schemeClr>
    </dgm:fillClrLst>
    <dgm:linClrLst meth="repeat">
      <a:schemeClr val="lt1"/>
    </dgm:linClrLst>
    <dgm:effectClrLst/>
    <dgm:txLinClrLst/>
    <dgm:txFillClrLst/>
    <dgm:txEffectClrLst/>
  </dgm:styleLbl>
  <dgm:styleLbl name="asst2">
    <dgm:fillClrLst>
      <a:schemeClr val="accent1">
        <a:tint val="99000"/>
      </a:schemeClr>
    </dgm:fillClrLst>
    <dgm:linClrLst meth="repeat">
      <a:schemeClr val="lt1"/>
    </dgm:linClrLst>
    <dgm:effectClrLst/>
    <dgm:txLinClrLst/>
    <dgm:txFillClrLst/>
    <dgm:txEffectClrLst/>
  </dgm:styleLbl>
  <dgm:styleLbl name="asst3">
    <dgm:fillClrLst>
      <a:schemeClr val="accent1">
        <a:tint val="80000"/>
      </a:schemeClr>
    </dgm:fillClrLst>
    <dgm:linClrLst meth="repeat">
      <a:schemeClr val="lt1"/>
    </dgm:linClrLst>
    <dgm:effectClrLst/>
    <dgm:txLinClrLst/>
    <dgm:txFillClrLst/>
    <dgm:txEffectClrLst/>
  </dgm:styleLbl>
  <dgm:styleLbl name="asst4">
    <dgm:fillClrLst>
      <a:schemeClr val="accent1">
        <a:tint val="70000"/>
      </a:schemeClr>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a:tint val="90000"/>
      </a:schemeClr>
    </dgm:fillClrLst>
    <dgm:linClrLst meth="repeat">
      <a:schemeClr val="accent1">
        <a:tint val="90000"/>
      </a:schemeClr>
    </dgm:linClrLst>
    <dgm:effectClrLst/>
    <dgm:txLinClrLst/>
    <dgm:txFillClrLst/>
    <dgm:txEffectClrLst/>
  </dgm:styleLbl>
  <dgm:styleLbl name="parChTrans2D3">
    <dgm:fillClrLst meth="repeat">
      <a:schemeClr val="accent1">
        <a:tint val="70000"/>
      </a:schemeClr>
    </dgm:fillClrLst>
    <dgm:linClrLst meth="repeat">
      <a:schemeClr val="accent1">
        <a:tint val="70000"/>
      </a:schemeClr>
    </dgm:linClrLst>
    <dgm:effectClrLst/>
    <dgm:txLinClrLst/>
    <dgm:txFillClrLst/>
    <dgm:txEffectClrLst/>
  </dgm:styleLbl>
  <dgm:styleLbl name="parChTrans2D4">
    <dgm:fillClrLst meth="repeat">
      <a:schemeClr val="accent1">
        <a:tint val="50000"/>
      </a:schemeClr>
    </dgm:fillClrLst>
    <dgm:linClrLst meth="repeat">
      <a:schemeClr val="accent1">
        <a:tint val="50000"/>
      </a:schemeClr>
    </dgm:linClrLst>
    <dgm:effectClrLst/>
    <dgm:txLinClrLst/>
    <dgm:txFillClrLst meth="repeat">
      <a:schemeClr val="lt1"/>
    </dgm:txFillClrLst>
    <dgm:txEffectClrLst/>
  </dgm:styleLbl>
  <dgm:styleLbl name="parChTrans1D1">
    <dgm:fillClrLst meth="repeat">
      <a:schemeClr val="accent1">
        <a:shade val="80000"/>
      </a:schemeClr>
    </dgm:fillClrLst>
    <dgm:linClrLst meth="repeat">
      <a:schemeClr val="accent1">
        <a:shade val="80000"/>
      </a:schemeClr>
    </dgm:linClrLst>
    <dgm:effectClrLst/>
    <dgm:txLinClrLst/>
    <dgm:txFillClrLst meth="repeat">
      <a:schemeClr val="tx1"/>
    </dgm:txFillClrLst>
    <dgm:txEffectClrLst/>
  </dgm:styleLbl>
  <dgm:styleLbl name="parChTrans1D2">
    <dgm:fillClrLst meth="repeat">
      <a:schemeClr val="accent1">
        <a:tint val="99000"/>
      </a:schemeClr>
    </dgm:fillClrLst>
    <dgm:linClrLst meth="repeat">
      <a:schemeClr val="accent1">
        <a:tint val="99000"/>
      </a:schemeClr>
    </dgm:linClrLst>
    <dgm:effectClrLst/>
    <dgm:txLinClrLst/>
    <dgm:txFillClrLst meth="repeat">
      <a:schemeClr val="tx1"/>
    </dgm:txFillClrLst>
    <dgm:txEffectClrLst/>
  </dgm:styleLbl>
  <dgm:styleLbl name="parChTrans1D3">
    <dgm:fillClrLst meth="repeat">
      <a:schemeClr val="accent1">
        <a:tint val="80000"/>
      </a:schemeClr>
    </dgm:fillClrLst>
    <dgm:linClrLst meth="repeat">
      <a:schemeClr val="accent1">
        <a:tint val="80000"/>
      </a:schemeClr>
    </dgm:linClrLst>
    <dgm:effectClrLst/>
    <dgm:txLinClrLst/>
    <dgm:txFillClrLst meth="repeat">
      <a:schemeClr val="tx1"/>
    </dgm:txFillClrLst>
    <dgm:txEffectClrLst/>
  </dgm:styleLbl>
  <dgm:styleLbl name="parChTrans1D4">
    <dgm:fillClrLst meth="repeat">
      <a:schemeClr val="accent1">
        <a:tint val="70000"/>
      </a:schemeClr>
    </dgm:fillClrLst>
    <dgm:linClrLst meth="repeat">
      <a:schemeClr val="accent1">
        <a:tint val="7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a:schemeClr val="accent1">
        <a:shade val="80000"/>
      </a:schemeClr>
      <a:schemeClr val="accent1">
        <a:tint val="70000"/>
      </a:schemeClr>
    </dgm:linClrLst>
    <dgm:effectClrLst/>
    <dgm:txLinClrLst/>
    <dgm:txFillClrLst meth="repeat">
      <a:schemeClr val="dk1"/>
    </dgm:txFillClrLst>
    <dgm:txEffectClrLst/>
  </dgm:styleLbl>
  <dgm:styleLbl name="solidFgAcc1">
    <dgm:fillClrLst meth="repeat">
      <a:schemeClr val="lt1"/>
    </dgm:fillClrLst>
    <dgm:linClrLst>
      <a:schemeClr val="accent1">
        <a:shade val="80000"/>
      </a:schemeClr>
      <a:schemeClr val="accent1">
        <a:tint val="7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a:tint val="99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a:tint val="8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a:tint val="70000"/>
      </a:schemeClr>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1">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7150C69E-5DFA-474C-9CA7-C6F33E4D22C3}" type="doc">
      <dgm:prSet loTypeId="urn:microsoft.com/office/officeart/2008/layout/VerticalCurvedList" loCatId="list" qsTypeId="urn:microsoft.com/office/officeart/2005/8/quickstyle/simple1" qsCatId="simple" csTypeId="urn:microsoft.com/office/officeart/2005/8/colors/accent1_3" csCatId="accent1" phldr="1"/>
      <dgm:spPr/>
      <dgm:t>
        <a:bodyPr/>
        <a:lstStyle/>
        <a:p>
          <a:endParaRPr lang="es-NI"/>
        </a:p>
      </dgm:t>
    </dgm:pt>
    <dgm:pt modelId="{1DCC66F9-69BF-4C0C-B458-8ADFB2B7840A}">
      <dgm:prSet phldrT="[Text]" custT="1"/>
      <dgm:spPr>
        <a:solidFill>
          <a:srgbClr val="285C4D"/>
        </a:solidFill>
        <a:ln>
          <a:solidFill>
            <a:schemeClr val="tx1"/>
          </a:solidFill>
        </a:ln>
        <a:effectLst>
          <a:outerShdw blurRad="107950" dist="12700" dir="5400000" algn="ctr" rotWithShape="0">
            <a:srgbClr val="003566"/>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a:latin typeface="Greycliff CF Medium" panose="00000600000000000000" pitchFamily="2" charset="0"/>
            </a:rPr>
            <a:t>Principle 1: Compliance with Laws The Organization</a:t>
          </a:r>
        </a:p>
      </dgm:t>
      <dgm:extLst>
        <a:ext uri="{E40237B7-FDA0-4F09-8148-C483321AD2D9}">
          <dgm14:cNvPr xmlns:dgm14="http://schemas.microsoft.com/office/drawing/2010/diagram" id="0" name="">
            <a:hlinkClick xmlns:r="http://schemas.openxmlformats.org/officeDocument/2006/relationships" r:id="rId1"/>
          </dgm14:cNvPr>
        </a:ext>
      </dgm:extLst>
    </dgm:pt>
    <dgm:pt modelId="{97F813AE-29B7-4D12-8D3B-1142F3BA0245}" type="parTrans" cxnId="{4807B25A-0830-4EA2-86B5-8FC15D2CC405}">
      <dgm:prSet/>
      <dgm:spPr/>
      <dgm:t>
        <a:bodyPr/>
        <a:lstStyle/>
        <a:p>
          <a:endParaRPr lang="es-NI"/>
        </a:p>
      </dgm:t>
    </dgm:pt>
    <dgm:pt modelId="{167532CB-29D9-46AC-9847-CD15B6FD4381}" type="sibTrans" cxnId="{4807B25A-0830-4EA2-86B5-8FC15D2CC405}">
      <dgm:prSet/>
      <dgm:spPr>
        <a:solidFill>
          <a:srgbClr val="005F73"/>
        </a:solidFill>
        <a:ln w="57150">
          <a:solidFill>
            <a:srgbClr val="005F73"/>
          </a:solidFill>
        </a:ln>
      </dgm:spPr>
      <dgm:t>
        <a:bodyPr/>
        <a:lstStyle/>
        <a:p>
          <a:endParaRPr lang="es-NI"/>
        </a:p>
      </dgm:t>
    </dgm:pt>
    <dgm:pt modelId="{7FDBED87-3123-462F-A4B7-69509A062244}">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kern="1200">
              <a:solidFill>
                <a:sysClr val="window" lastClr="FFFFFF"/>
              </a:solidFill>
              <a:latin typeface="Greycliff CF Medium" panose="00000600000000000000" pitchFamily="2" charset="0"/>
              <a:ea typeface="+mn-ea"/>
              <a:cs typeface="+mn-cs"/>
            </a:rPr>
            <a:t>Principle 2: Workers Rights and Employment Conditions</a:t>
          </a:r>
          <a:r>
            <a:rPr lang="es-NI" sz="1400" kern="1200"/>
            <a:t>.</a:t>
          </a:r>
        </a:p>
      </dgm:t>
      <dgm:extLst>
        <a:ext uri="{E40237B7-FDA0-4F09-8148-C483321AD2D9}">
          <dgm14:cNvPr xmlns:dgm14="http://schemas.microsoft.com/office/drawing/2010/diagram" id="0" name="">
            <a:hlinkClick xmlns:r="http://schemas.openxmlformats.org/officeDocument/2006/relationships" r:id="rId2"/>
          </dgm14:cNvPr>
        </a:ext>
      </dgm:extLst>
    </dgm:pt>
    <dgm:pt modelId="{AAC79A6A-34C7-48EB-9296-3DDF5958AD01}" type="parTrans" cxnId="{CA4DBC26-B607-445A-A284-89420D4A9DC1}">
      <dgm:prSet/>
      <dgm:spPr/>
      <dgm:t>
        <a:bodyPr/>
        <a:lstStyle/>
        <a:p>
          <a:endParaRPr lang="es-NI"/>
        </a:p>
      </dgm:t>
    </dgm:pt>
    <dgm:pt modelId="{0D1CF926-7420-4E2B-955B-E5BDE0C4393C}" type="sibTrans" cxnId="{CA4DBC26-B607-445A-A284-89420D4A9DC1}">
      <dgm:prSet/>
      <dgm:spPr/>
      <dgm:t>
        <a:bodyPr/>
        <a:lstStyle/>
        <a:p>
          <a:endParaRPr lang="es-NI"/>
        </a:p>
      </dgm:t>
    </dgm:pt>
    <dgm:pt modelId="{D57E1B3B-F728-4978-A30E-6802B8C92772}">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kern="1200">
              <a:solidFill>
                <a:sysClr val="window" lastClr="FFFFFF"/>
              </a:solidFill>
              <a:latin typeface="Greycliff CF Medium" panose="00000600000000000000" pitchFamily="2" charset="0"/>
              <a:ea typeface="+mn-ea"/>
              <a:cs typeface="+mn-cs"/>
            </a:rPr>
            <a:t>Principle 4: Community Relations</a:t>
          </a:r>
          <a:r>
            <a:rPr lang="es-NI" sz="1400" kern="1200"/>
            <a:t>.</a:t>
          </a:r>
        </a:p>
      </dgm:t>
      <dgm:extLst>
        <a:ext uri="{E40237B7-FDA0-4F09-8148-C483321AD2D9}">
          <dgm14:cNvPr xmlns:dgm14="http://schemas.microsoft.com/office/drawing/2010/diagram" id="0" name="">
            <a:hlinkClick xmlns:r="http://schemas.openxmlformats.org/officeDocument/2006/relationships" r:id="rId3"/>
          </dgm14:cNvPr>
        </a:ext>
      </dgm:extLst>
    </dgm:pt>
    <dgm:pt modelId="{3EC3DCA2-ECE2-41FB-ADD1-AB2F0705E570}" type="parTrans" cxnId="{8C5F8F88-1C33-44CA-A3FA-77E903BC8A7F}">
      <dgm:prSet/>
      <dgm:spPr/>
      <dgm:t>
        <a:bodyPr/>
        <a:lstStyle/>
        <a:p>
          <a:endParaRPr lang="es-NI"/>
        </a:p>
      </dgm:t>
    </dgm:pt>
    <dgm:pt modelId="{F1880271-77CB-4932-B869-589D0720A71A}" type="sibTrans" cxnId="{8C5F8F88-1C33-44CA-A3FA-77E903BC8A7F}">
      <dgm:prSet/>
      <dgm:spPr/>
      <dgm:t>
        <a:bodyPr/>
        <a:lstStyle/>
        <a:p>
          <a:endParaRPr lang="es-NI"/>
        </a:p>
      </dgm:t>
    </dgm:pt>
    <dgm:pt modelId="{2B279D64-BCC1-4B28-B48C-D5611E2A04D6}">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kern="1200">
              <a:solidFill>
                <a:sysClr val="window" lastClr="FFFFFF"/>
              </a:solidFill>
              <a:latin typeface="Greycliff CF Medium" panose="00000600000000000000" pitchFamily="2" charset="0"/>
              <a:ea typeface="+mn-ea"/>
              <a:cs typeface="+mn-cs"/>
            </a:rPr>
            <a:t>Principle 5: Benefits from the Forest.</a:t>
          </a:r>
        </a:p>
      </dgm:t>
      <dgm:extLst>
        <a:ext uri="{E40237B7-FDA0-4F09-8148-C483321AD2D9}">
          <dgm14:cNvPr xmlns:dgm14="http://schemas.microsoft.com/office/drawing/2010/diagram" id="0" name="">
            <a:hlinkClick xmlns:r="http://schemas.openxmlformats.org/officeDocument/2006/relationships" r:id="rId4"/>
          </dgm14:cNvPr>
        </a:ext>
      </dgm:extLst>
    </dgm:pt>
    <dgm:pt modelId="{CE4135CD-616B-46C6-8469-3333722012EE}" type="parTrans" cxnId="{EDBBE369-7AF7-4204-BDBA-ECB1AED7F524}">
      <dgm:prSet/>
      <dgm:spPr/>
      <dgm:t>
        <a:bodyPr/>
        <a:lstStyle/>
        <a:p>
          <a:endParaRPr lang="es-NI"/>
        </a:p>
      </dgm:t>
    </dgm:pt>
    <dgm:pt modelId="{6AC5B9B9-40E0-4A7C-9FC0-B4DB074CBD87}" type="sibTrans" cxnId="{EDBBE369-7AF7-4204-BDBA-ECB1AED7F524}">
      <dgm:prSet/>
      <dgm:spPr/>
      <dgm:t>
        <a:bodyPr/>
        <a:lstStyle/>
        <a:p>
          <a:endParaRPr lang="es-NI"/>
        </a:p>
      </dgm:t>
    </dgm:pt>
    <dgm:pt modelId="{F85A0148-BADD-4795-86D0-2D25FD4073EE}">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kern="1200">
              <a:solidFill>
                <a:sysClr val="window" lastClr="FFFFFF"/>
              </a:solidFill>
              <a:latin typeface="Greycliff CF Medium" panose="00000600000000000000" pitchFamily="2" charset="0"/>
              <a:ea typeface="+mn-ea"/>
              <a:cs typeface="+mn-cs"/>
            </a:rPr>
            <a:t>Principle 3: Indigenous Peoples’ Rights</a:t>
          </a:r>
        </a:p>
      </dgm:t>
      <dgm:extLst>
        <a:ext uri="{E40237B7-FDA0-4F09-8148-C483321AD2D9}">
          <dgm14:cNvPr xmlns:dgm14="http://schemas.microsoft.com/office/drawing/2010/diagram" id="0" name="">
            <a:hlinkClick xmlns:r="http://schemas.openxmlformats.org/officeDocument/2006/relationships" r:id="rId5"/>
          </dgm14:cNvPr>
        </a:ext>
      </dgm:extLst>
    </dgm:pt>
    <dgm:pt modelId="{4454C63B-FD9A-46EB-9433-1E9595001961}" type="parTrans" cxnId="{716CD161-266E-4E5F-A11D-C0BDAFB3574F}">
      <dgm:prSet/>
      <dgm:spPr/>
      <dgm:t>
        <a:bodyPr/>
        <a:lstStyle/>
        <a:p>
          <a:endParaRPr lang="es-NI"/>
        </a:p>
      </dgm:t>
    </dgm:pt>
    <dgm:pt modelId="{7F001B57-5011-4995-AAD1-26C3D8881EA0}" type="sibTrans" cxnId="{716CD161-266E-4E5F-A11D-C0BDAFB3574F}">
      <dgm:prSet/>
      <dgm:spPr/>
      <dgm:t>
        <a:bodyPr/>
        <a:lstStyle/>
        <a:p>
          <a:endParaRPr lang="es-NI"/>
        </a:p>
      </dgm:t>
    </dgm:pt>
    <dgm:pt modelId="{C72FD5AC-D424-4457-88D8-425D933C7BF5}" type="pres">
      <dgm:prSet presAssocID="{7150C69E-5DFA-474C-9CA7-C6F33E4D22C3}" presName="Name0" presStyleCnt="0">
        <dgm:presLayoutVars>
          <dgm:chMax val="7"/>
          <dgm:chPref val="7"/>
          <dgm:dir/>
        </dgm:presLayoutVars>
      </dgm:prSet>
      <dgm:spPr/>
    </dgm:pt>
    <dgm:pt modelId="{54A2B9D2-A573-45EC-A941-F19BC44F005B}" type="pres">
      <dgm:prSet presAssocID="{7150C69E-5DFA-474C-9CA7-C6F33E4D22C3}" presName="Name1" presStyleCnt="0"/>
      <dgm:spPr/>
    </dgm:pt>
    <dgm:pt modelId="{6194A723-F1C5-4EBC-88CB-206159D2B7B5}" type="pres">
      <dgm:prSet presAssocID="{7150C69E-5DFA-474C-9CA7-C6F33E4D22C3}" presName="cycle" presStyleCnt="0"/>
      <dgm:spPr/>
    </dgm:pt>
    <dgm:pt modelId="{B26516F5-C289-4EBC-9B9A-D1E9A30C7F0E}" type="pres">
      <dgm:prSet presAssocID="{7150C69E-5DFA-474C-9CA7-C6F33E4D22C3}" presName="srcNode" presStyleLbl="node1" presStyleIdx="0" presStyleCnt="5"/>
      <dgm:spPr/>
    </dgm:pt>
    <dgm:pt modelId="{812F1D3E-7ED9-4F7C-9CDC-689648B891B5}" type="pres">
      <dgm:prSet presAssocID="{7150C69E-5DFA-474C-9CA7-C6F33E4D22C3}" presName="conn" presStyleLbl="parChTrans1D2" presStyleIdx="0" presStyleCnt="1"/>
      <dgm:spPr/>
    </dgm:pt>
    <dgm:pt modelId="{C50F2AFB-42C3-41BD-A056-94DD39C86ABD}" type="pres">
      <dgm:prSet presAssocID="{7150C69E-5DFA-474C-9CA7-C6F33E4D22C3}" presName="extraNode" presStyleLbl="node1" presStyleIdx="0" presStyleCnt="5"/>
      <dgm:spPr/>
    </dgm:pt>
    <dgm:pt modelId="{00E0FFB8-25A4-4E73-B8F8-5AC8B1F16BE0}" type="pres">
      <dgm:prSet presAssocID="{7150C69E-5DFA-474C-9CA7-C6F33E4D22C3}" presName="dstNode" presStyleLbl="node1" presStyleIdx="0" presStyleCnt="5"/>
      <dgm:spPr/>
    </dgm:pt>
    <dgm:pt modelId="{8AD386CE-BF1E-4204-A877-263377195B61}" type="pres">
      <dgm:prSet presAssocID="{1DCC66F9-69BF-4C0C-B458-8ADFB2B7840A}" presName="text_1" presStyleLbl="node1" presStyleIdx="0" presStyleCnt="5">
        <dgm:presLayoutVars>
          <dgm:bulletEnabled val="1"/>
        </dgm:presLayoutVars>
      </dgm:prSet>
      <dgm:spPr/>
    </dgm:pt>
    <dgm:pt modelId="{3FE87A12-125A-4378-BCDB-A2C7F23A2319}" type="pres">
      <dgm:prSet presAssocID="{1DCC66F9-69BF-4C0C-B458-8ADFB2B7840A}" presName="accent_1" presStyleCnt="0"/>
      <dgm:spPr/>
    </dgm:pt>
    <dgm:pt modelId="{2763017E-4928-4E30-92B9-1C2AF914BBC6}" type="pres">
      <dgm:prSet presAssocID="{1DCC66F9-69BF-4C0C-B458-8ADFB2B7840A}" presName="accentRepeatNode" presStyleLbl="solidFgAcc1" presStyleIdx="0" presStyleCnt="5" custLinFactNeighborX="-6652" custLinFactNeighborY="-3326"/>
      <dgm:spPr>
        <a:ln>
          <a:solidFill>
            <a:sysClr val="windowText" lastClr="000000"/>
          </a:solidFill>
        </a:ln>
      </dgm:spPr>
    </dgm:pt>
    <dgm:pt modelId="{FBD5CD88-2B7C-48E5-B13D-AED3951527BC}" type="pres">
      <dgm:prSet presAssocID="{7FDBED87-3123-462F-A4B7-69509A062244}" presName="text_2" presStyleLbl="node1" presStyleIdx="1" presStyleCnt="5">
        <dgm:presLayoutVars>
          <dgm:bulletEnabled val="1"/>
        </dgm:presLayoutVars>
      </dgm:prSet>
      <dgm:spPr/>
    </dgm:pt>
    <dgm:pt modelId="{25AAAFD4-3405-405D-88CF-25C0C31BA63C}" type="pres">
      <dgm:prSet presAssocID="{7FDBED87-3123-462F-A4B7-69509A062244}" presName="accent_2" presStyleCnt="0"/>
      <dgm:spPr/>
    </dgm:pt>
    <dgm:pt modelId="{5755E5DE-B2EA-4549-B2F7-03E6908CDBAA}" type="pres">
      <dgm:prSet presAssocID="{7FDBED87-3123-462F-A4B7-69509A062244}" presName="accentRepeatNode" presStyleLbl="solidFgAcc1" presStyleIdx="1" presStyleCnt="5"/>
      <dgm:spPr>
        <a:ln>
          <a:solidFill>
            <a:sysClr val="windowText" lastClr="000000"/>
          </a:solidFill>
        </a:ln>
      </dgm:spPr>
    </dgm:pt>
    <dgm:pt modelId="{2BEDBE6B-16E2-4977-B270-6BE00C754AE3}" type="pres">
      <dgm:prSet presAssocID="{F85A0148-BADD-4795-86D0-2D25FD4073EE}" presName="text_3" presStyleLbl="node1" presStyleIdx="2" presStyleCnt="5">
        <dgm:presLayoutVars>
          <dgm:bulletEnabled val="1"/>
        </dgm:presLayoutVars>
      </dgm:prSet>
      <dgm:spPr/>
    </dgm:pt>
    <dgm:pt modelId="{C03AD8F3-ACBC-4C04-8E47-944FBED8FE2A}" type="pres">
      <dgm:prSet presAssocID="{F85A0148-BADD-4795-86D0-2D25FD4073EE}" presName="accent_3" presStyleCnt="0"/>
      <dgm:spPr/>
    </dgm:pt>
    <dgm:pt modelId="{C734BAC5-5C0D-46AE-880B-442BCAA6887A}" type="pres">
      <dgm:prSet presAssocID="{F85A0148-BADD-4795-86D0-2D25FD4073EE}" presName="accentRepeatNode" presStyleLbl="solidFgAcc1" presStyleIdx="2" presStyleCnt="5"/>
      <dgm:spPr>
        <a:ln>
          <a:solidFill>
            <a:sysClr val="windowText" lastClr="000000"/>
          </a:solidFill>
        </a:ln>
      </dgm:spPr>
    </dgm:pt>
    <dgm:pt modelId="{DE269B87-1A58-4083-8096-0148FD260076}" type="pres">
      <dgm:prSet presAssocID="{D57E1B3B-F728-4978-A30E-6802B8C92772}" presName="text_4" presStyleLbl="node1" presStyleIdx="3" presStyleCnt="5">
        <dgm:presLayoutVars>
          <dgm:bulletEnabled val="1"/>
        </dgm:presLayoutVars>
      </dgm:prSet>
      <dgm:spPr/>
    </dgm:pt>
    <dgm:pt modelId="{125E6116-72E4-4CAA-BCA7-8D0BCFA77547}" type="pres">
      <dgm:prSet presAssocID="{D57E1B3B-F728-4978-A30E-6802B8C92772}" presName="accent_4" presStyleCnt="0"/>
      <dgm:spPr/>
    </dgm:pt>
    <dgm:pt modelId="{77DA10C3-25BA-4062-A135-7147CD9E8E22}" type="pres">
      <dgm:prSet presAssocID="{D57E1B3B-F728-4978-A30E-6802B8C92772}" presName="accentRepeatNode" presStyleLbl="solidFgAcc1" presStyleIdx="3" presStyleCnt="5"/>
      <dgm:spPr>
        <a:ln>
          <a:solidFill>
            <a:sysClr val="windowText" lastClr="000000"/>
          </a:solidFill>
        </a:ln>
      </dgm:spPr>
    </dgm:pt>
    <dgm:pt modelId="{76E65471-233E-43B2-BAE9-914D08AF1151}" type="pres">
      <dgm:prSet presAssocID="{2B279D64-BCC1-4B28-B48C-D5611E2A04D6}" presName="text_5" presStyleLbl="node1" presStyleIdx="4" presStyleCnt="5">
        <dgm:presLayoutVars>
          <dgm:bulletEnabled val="1"/>
        </dgm:presLayoutVars>
      </dgm:prSet>
      <dgm:spPr/>
    </dgm:pt>
    <dgm:pt modelId="{C6809994-B107-4915-8A8C-D675AE4C4E83}" type="pres">
      <dgm:prSet presAssocID="{2B279D64-BCC1-4B28-B48C-D5611E2A04D6}" presName="accent_5" presStyleCnt="0"/>
      <dgm:spPr/>
    </dgm:pt>
    <dgm:pt modelId="{FF42C5DE-9939-4943-8DF6-BD32D599C7AB}" type="pres">
      <dgm:prSet presAssocID="{2B279D64-BCC1-4B28-B48C-D5611E2A04D6}" presName="accentRepeatNode" presStyleLbl="solidFgAcc1" presStyleIdx="4" presStyleCnt="5"/>
      <dgm:spPr>
        <a:ln>
          <a:solidFill>
            <a:sysClr val="windowText" lastClr="000000"/>
          </a:solidFill>
        </a:ln>
      </dgm:spPr>
    </dgm:pt>
  </dgm:ptLst>
  <dgm:cxnLst>
    <dgm:cxn modelId="{CA4DBC26-B607-445A-A284-89420D4A9DC1}" srcId="{7150C69E-5DFA-474C-9CA7-C6F33E4D22C3}" destId="{7FDBED87-3123-462F-A4B7-69509A062244}" srcOrd="1" destOrd="0" parTransId="{AAC79A6A-34C7-48EB-9296-3DDF5958AD01}" sibTransId="{0D1CF926-7420-4E2B-955B-E5BDE0C4393C}"/>
    <dgm:cxn modelId="{716CD161-266E-4E5F-A11D-C0BDAFB3574F}" srcId="{7150C69E-5DFA-474C-9CA7-C6F33E4D22C3}" destId="{F85A0148-BADD-4795-86D0-2D25FD4073EE}" srcOrd="2" destOrd="0" parTransId="{4454C63B-FD9A-46EB-9433-1E9595001961}" sibTransId="{7F001B57-5011-4995-AAD1-26C3D8881EA0}"/>
    <dgm:cxn modelId="{EDBBE369-7AF7-4204-BDBA-ECB1AED7F524}" srcId="{7150C69E-5DFA-474C-9CA7-C6F33E4D22C3}" destId="{2B279D64-BCC1-4B28-B48C-D5611E2A04D6}" srcOrd="4" destOrd="0" parTransId="{CE4135CD-616B-46C6-8469-3333722012EE}" sibTransId="{6AC5B9B9-40E0-4A7C-9FC0-B4DB074CBD87}"/>
    <dgm:cxn modelId="{0204734C-EB53-4B97-AEDE-CBFC86C6F088}" type="presOf" srcId="{7FDBED87-3123-462F-A4B7-69509A062244}" destId="{FBD5CD88-2B7C-48E5-B13D-AED3951527BC}" srcOrd="0" destOrd="0" presId="urn:microsoft.com/office/officeart/2008/layout/VerticalCurvedList"/>
    <dgm:cxn modelId="{CD974F51-2F77-44A1-BF95-FB1B4D31D62F}" type="presOf" srcId="{167532CB-29D9-46AC-9847-CD15B6FD4381}" destId="{812F1D3E-7ED9-4F7C-9CDC-689648B891B5}" srcOrd="0" destOrd="0" presId="urn:microsoft.com/office/officeart/2008/layout/VerticalCurvedList"/>
    <dgm:cxn modelId="{4807B25A-0830-4EA2-86B5-8FC15D2CC405}" srcId="{7150C69E-5DFA-474C-9CA7-C6F33E4D22C3}" destId="{1DCC66F9-69BF-4C0C-B458-8ADFB2B7840A}" srcOrd="0" destOrd="0" parTransId="{97F813AE-29B7-4D12-8D3B-1142F3BA0245}" sibTransId="{167532CB-29D9-46AC-9847-CD15B6FD4381}"/>
    <dgm:cxn modelId="{8C5F8F88-1C33-44CA-A3FA-77E903BC8A7F}" srcId="{7150C69E-5DFA-474C-9CA7-C6F33E4D22C3}" destId="{D57E1B3B-F728-4978-A30E-6802B8C92772}" srcOrd="3" destOrd="0" parTransId="{3EC3DCA2-ECE2-41FB-ADD1-AB2F0705E570}" sibTransId="{F1880271-77CB-4932-B869-589D0720A71A}"/>
    <dgm:cxn modelId="{A9C83C92-F2EC-4451-8458-0D73AE1A3A19}" type="presOf" srcId="{7150C69E-5DFA-474C-9CA7-C6F33E4D22C3}" destId="{C72FD5AC-D424-4457-88D8-425D933C7BF5}" srcOrd="0" destOrd="0" presId="urn:microsoft.com/office/officeart/2008/layout/VerticalCurvedList"/>
    <dgm:cxn modelId="{78F1489E-36E4-48C8-A74E-5EA574EF0CF7}" type="presOf" srcId="{D57E1B3B-F728-4978-A30E-6802B8C92772}" destId="{DE269B87-1A58-4083-8096-0148FD260076}" srcOrd="0" destOrd="0" presId="urn:microsoft.com/office/officeart/2008/layout/VerticalCurvedList"/>
    <dgm:cxn modelId="{78DF04CC-99B5-4A86-8417-6273BE909292}" type="presOf" srcId="{F85A0148-BADD-4795-86D0-2D25FD4073EE}" destId="{2BEDBE6B-16E2-4977-B270-6BE00C754AE3}" srcOrd="0" destOrd="0" presId="urn:microsoft.com/office/officeart/2008/layout/VerticalCurvedList"/>
    <dgm:cxn modelId="{B6A1D9CC-1B9B-4630-98B6-8BE1ED14609C}" type="presOf" srcId="{1DCC66F9-69BF-4C0C-B458-8ADFB2B7840A}" destId="{8AD386CE-BF1E-4204-A877-263377195B61}" srcOrd="0" destOrd="0" presId="urn:microsoft.com/office/officeart/2008/layout/VerticalCurvedList"/>
    <dgm:cxn modelId="{B749C7DC-D8D7-4F0F-A9AA-6A8F3F81D249}" type="presOf" srcId="{2B279D64-BCC1-4B28-B48C-D5611E2A04D6}" destId="{76E65471-233E-43B2-BAE9-914D08AF1151}" srcOrd="0" destOrd="0" presId="urn:microsoft.com/office/officeart/2008/layout/VerticalCurvedList"/>
    <dgm:cxn modelId="{C662D49E-EB95-49E5-BCAF-D625EAF1C2A7}" type="presParOf" srcId="{C72FD5AC-D424-4457-88D8-425D933C7BF5}" destId="{54A2B9D2-A573-45EC-A941-F19BC44F005B}" srcOrd="0" destOrd="0" presId="urn:microsoft.com/office/officeart/2008/layout/VerticalCurvedList"/>
    <dgm:cxn modelId="{65DC8556-7A7D-4BBD-8D49-C7659BB0692C}" type="presParOf" srcId="{54A2B9D2-A573-45EC-A941-F19BC44F005B}" destId="{6194A723-F1C5-4EBC-88CB-206159D2B7B5}" srcOrd="0" destOrd="0" presId="urn:microsoft.com/office/officeart/2008/layout/VerticalCurvedList"/>
    <dgm:cxn modelId="{5F4DFFB0-4003-468D-AACB-10B26DE9C2AA}" type="presParOf" srcId="{6194A723-F1C5-4EBC-88CB-206159D2B7B5}" destId="{B26516F5-C289-4EBC-9B9A-D1E9A30C7F0E}" srcOrd="0" destOrd="0" presId="urn:microsoft.com/office/officeart/2008/layout/VerticalCurvedList"/>
    <dgm:cxn modelId="{91F65D62-B076-4315-AB0E-EAC3771DA2E6}" type="presParOf" srcId="{6194A723-F1C5-4EBC-88CB-206159D2B7B5}" destId="{812F1D3E-7ED9-4F7C-9CDC-689648B891B5}" srcOrd="1" destOrd="0" presId="urn:microsoft.com/office/officeart/2008/layout/VerticalCurvedList"/>
    <dgm:cxn modelId="{129ED454-CB2D-47FE-9DCA-1B41B39FB6A1}" type="presParOf" srcId="{6194A723-F1C5-4EBC-88CB-206159D2B7B5}" destId="{C50F2AFB-42C3-41BD-A056-94DD39C86ABD}" srcOrd="2" destOrd="0" presId="urn:microsoft.com/office/officeart/2008/layout/VerticalCurvedList"/>
    <dgm:cxn modelId="{24A62BB1-3C32-42C4-A05D-6188BBF53593}" type="presParOf" srcId="{6194A723-F1C5-4EBC-88CB-206159D2B7B5}" destId="{00E0FFB8-25A4-4E73-B8F8-5AC8B1F16BE0}" srcOrd="3" destOrd="0" presId="urn:microsoft.com/office/officeart/2008/layout/VerticalCurvedList"/>
    <dgm:cxn modelId="{FDDDB6ED-0281-4388-95DA-F3C46DBFA2EB}" type="presParOf" srcId="{54A2B9D2-A573-45EC-A941-F19BC44F005B}" destId="{8AD386CE-BF1E-4204-A877-263377195B61}" srcOrd="1" destOrd="0" presId="urn:microsoft.com/office/officeart/2008/layout/VerticalCurvedList"/>
    <dgm:cxn modelId="{FFE80763-648F-464C-B790-A12DC439D4BE}" type="presParOf" srcId="{54A2B9D2-A573-45EC-A941-F19BC44F005B}" destId="{3FE87A12-125A-4378-BCDB-A2C7F23A2319}" srcOrd="2" destOrd="0" presId="urn:microsoft.com/office/officeart/2008/layout/VerticalCurvedList"/>
    <dgm:cxn modelId="{3C8866E9-D9FD-4614-8CF8-5798A76E484C}" type="presParOf" srcId="{3FE87A12-125A-4378-BCDB-A2C7F23A2319}" destId="{2763017E-4928-4E30-92B9-1C2AF914BBC6}" srcOrd="0" destOrd="0" presId="urn:microsoft.com/office/officeart/2008/layout/VerticalCurvedList"/>
    <dgm:cxn modelId="{427A4819-9767-49EC-9FE2-CCF50AB29C33}" type="presParOf" srcId="{54A2B9D2-A573-45EC-A941-F19BC44F005B}" destId="{FBD5CD88-2B7C-48E5-B13D-AED3951527BC}" srcOrd="3" destOrd="0" presId="urn:microsoft.com/office/officeart/2008/layout/VerticalCurvedList"/>
    <dgm:cxn modelId="{C2235E9C-7696-4474-A169-E9CFB4FA4EE6}" type="presParOf" srcId="{54A2B9D2-A573-45EC-A941-F19BC44F005B}" destId="{25AAAFD4-3405-405D-88CF-25C0C31BA63C}" srcOrd="4" destOrd="0" presId="urn:microsoft.com/office/officeart/2008/layout/VerticalCurvedList"/>
    <dgm:cxn modelId="{EE57A6AC-5151-408E-8656-B374F667BE3F}" type="presParOf" srcId="{25AAAFD4-3405-405D-88CF-25C0C31BA63C}" destId="{5755E5DE-B2EA-4549-B2F7-03E6908CDBAA}" srcOrd="0" destOrd="0" presId="urn:microsoft.com/office/officeart/2008/layout/VerticalCurvedList"/>
    <dgm:cxn modelId="{7987CFFF-0AE1-4B90-9CB2-A52EEFFCD25B}" type="presParOf" srcId="{54A2B9D2-A573-45EC-A941-F19BC44F005B}" destId="{2BEDBE6B-16E2-4977-B270-6BE00C754AE3}" srcOrd="5" destOrd="0" presId="urn:microsoft.com/office/officeart/2008/layout/VerticalCurvedList"/>
    <dgm:cxn modelId="{5B0E8EAC-FB13-4A78-9E9A-B8ED19E7F54E}" type="presParOf" srcId="{54A2B9D2-A573-45EC-A941-F19BC44F005B}" destId="{C03AD8F3-ACBC-4C04-8E47-944FBED8FE2A}" srcOrd="6" destOrd="0" presId="urn:microsoft.com/office/officeart/2008/layout/VerticalCurvedList"/>
    <dgm:cxn modelId="{B0079AD6-DC51-4325-B0D1-B2F673BE3530}" type="presParOf" srcId="{C03AD8F3-ACBC-4C04-8E47-944FBED8FE2A}" destId="{C734BAC5-5C0D-46AE-880B-442BCAA6887A}" srcOrd="0" destOrd="0" presId="urn:microsoft.com/office/officeart/2008/layout/VerticalCurvedList"/>
    <dgm:cxn modelId="{7093CCF5-EB54-4C56-A165-1A49E40B6AA6}" type="presParOf" srcId="{54A2B9D2-A573-45EC-A941-F19BC44F005B}" destId="{DE269B87-1A58-4083-8096-0148FD260076}" srcOrd="7" destOrd="0" presId="urn:microsoft.com/office/officeart/2008/layout/VerticalCurvedList"/>
    <dgm:cxn modelId="{6E05DBF2-6EC4-47CB-ABAA-4D0F69832DFE}" type="presParOf" srcId="{54A2B9D2-A573-45EC-A941-F19BC44F005B}" destId="{125E6116-72E4-4CAA-BCA7-8D0BCFA77547}" srcOrd="8" destOrd="0" presId="urn:microsoft.com/office/officeart/2008/layout/VerticalCurvedList"/>
    <dgm:cxn modelId="{4C9DEE26-9463-42CD-8A68-8B75E6790505}" type="presParOf" srcId="{125E6116-72E4-4CAA-BCA7-8D0BCFA77547}" destId="{77DA10C3-25BA-4062-A135-7147CD9E8E22}" srcOrd="0" destOrd="0" presId="urn:microsoft.com/office/officeart/2008/layout/VerticalCurvedList"/>
    <dgm:cxn modelId="{468683A0-FBCE-4F52-A023-176BA076A2B0}" type="presParOf" srcId="{54A2B9D2-A573-45EC-A941-F19BC44F005B}" destId="{76E65471-233E-43B2-BAE9-914D08AF1151}" srcOrd="9" destOrd="0" presId="urn:microsoft.com/office/officeart/2008/layout/VerticalCurvedList"/>
    <dgm:cxn modelId="{5972C323-EF2C-4216-A602-19F79D16F360}" type="presParOf" srcId="{54A2B9D2-A573-45EC-A941-F19BC44F005B}" destId="{C6809994-B107-4915-8A8C-D675AE4C4E83}" srcOrd="10" destOrd="0" presId="urn:microsoft.com/office/officeart/2008/layout/VerticalCurvedList"/>
    <dgm:cxn modelId="{638D32AD-2738-4686-BDB2-90F8C875300C}" type="presParOf" srcId="{C6809994-B107-4915-8A8C-D675AE4C4E83}" destId="{FF42C5DE-9939-4943-8DF6-BD32D599C7AB}" srcOrd="0" destOrd="0" presId="urn:microsoft.com/office/officeart/2008/layout/VerticalCurvedList"/>
  </dgm:cxnLst>
  <dgm:bg>
    <a:noFill/>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7150C69E-5DFA-474C-9CA7-C6F33E4D22C3}" type="doc">
      <dgm:prSet loTypeId="urn:microsoft.com/office/officeart/2008/layout/VerticalCurvedList" loCatId="list" qsTypeId="urn:microsoft.com/office/officeart/2005/8/quickstyle/simple1" qsCatId="simple" csTypeId="urn:microsoft.com/office/officeart/2005/8/colors/accent1_3" csCatId="accent1" phldr="1"/>
      <dgm:spPr/>
      <dgm:t>
        <a:bodyPr/>
        <a:lstStyle/>
        <a:p>
          <a:endParaRPr lang="es-NI"/>
        </a:p>
      </dgm:t>
    </dgm:pt>
    <dgm:pt modelId="{7FDBED87-3123-462F-A4B7-69509A062244}">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a:latin typeface="Greycliff CF Medium" panose="00000600000000000000" pitchFamily="2" charset="0"/>
            </a:rPr>
            <a:t>Principle 6: Environmental Values and Impacts.</a:t>
          </a:r>
        </a:p>
      </dgm:t>
      <dgm:extLst>
        <a:ext uri="{E40237B7-FDA0-4F09-8148-C483321AD2D9}">
          <dgm14:cNvPr xmlns:dgm14="http://schemas.microsoft.com/office/drawing/2010/diagram" id="0" name="">
            <a:hlinkClick xmlns:r="http://schemas.openxmlformats.org/officeDocument/2006/relationships" r:id="rId1"/>
          </dgm14:cNvPr>
        </a:ext>
      </dgm:extLst>
    </dgm:pt>
    <dgm:pt modelId="{AAC79A6A-34C7-48EB-9296-3DDF5958AD01}" type="parTrans" cxnId="{CA4DBC26-B607-445A-A284-89420D4A9DC1}">
      <dgm:prSet/>
      <dgm:spPr/>
      <dgm:t>
        <a:bodyPr/>
        <a:lstStyle/>
        <a:p>
          <a:endParaRPr lang="es-NI" sz="1300"/>
        </a:p>
      </dgm:t>
    </dgm:pt>
    <dgm:pt modelId="{0D1CF926-7420-4E2B-955B-E5BDE0C4393C}" type="sibTrans" cxnId="{CA4DBC26-B607-445A-A284-89420D4A9DC1}">
      <dgm:prSet/>
      <dgm:spPr>
        <a:ln w="57150">
          <a:solidFill>
            <a:srgbClr val="005F73"/>
          </a:solidFill>
        </a:ln>
      </dgm:spPr>
      <dgm:t>
        <a:bodyPr/>
        <a:lstStyle/>
        <a:p>
          <a:endParaRPr lang="es-NI" sz="1300"/>
        </a:p>
      </dgm:t>
    </dgm:pt>
    <dgm:pt modelId="{D57E1B3B-F728-4978-A30E-6802B8C92772}">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a:latin typeface="Greycliff CF Medium" panose="00000600000000000000" pitchFamily="2" charset="0"/>
            </a:rPr>
            <a:t>Principle 8: Monitoring and Assessment.</a:t>
          </a:r>
        </a:p>
      </dgm:t>
      <dgm:extLst>
        <a:ext uri="{E40237B7-FDA0-4F09-8148-C483321AD2D9}">
          <dgm14:cNvPr xmlns:dgm14="http://schemas.microsoft.com/office/drawing/2010/diagram" id="0" name="">
            <a:hlinkClick xmlns:r="http://schemas.openxmlformats.org/officeDocument/2006/relationships" r:id="rId2"/>
          </dgm14:cNvPr>
        </a:ext>
      </dgm:extLst>
    </dgm:pt>
    <dgm:pt modelId="{3EC3DCA2-ECE2-41FB-ADD1-AB2F0705E570}" type="parTrans" cxnId="{8C5F8F88-1C33-44CA-A3FA-77E903BC8A7F}">
      <dgm:prSet/>
      <dgm:spPr/>
      <dgm:t>
        <a:bodyPr/>
        <a:lstStyle/>
        <a:p>
          <a:endParaRPr lang="es-NI" sz="1300"/>
        </a:p>
      </dgm:t>
    </dgm:pt>
    <dgm:pt modelId="{F1880271-77CB-4932-B869-589D0720A71A}" type="sibTrans" cxnId="{8C5F8F88-1C33-44CA-A3FA-77E903BC8A7F}">
      <dgm:prSet/>
      <dgm:spPr/>
      <dgm:t>
        <a:bodyPr/>
        <a:lstStyle/>
        <a:p>
          <a:endParaRPr lang="es-NI" sz="1300"/>
        </a:p>
      </dgm:t>
    </dgm:pt>
    <dgm:pt modelId="{2B279D64-BCC1-4B28-B48C-D5611E2A04D6}">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a:latin typeface="Greycliff CF Medium" panose="00000600000000000000" pitchFamily="2" charset="0"/>
            </a:rPr>
            <a:t>Principle 9: High Conservation Values.</a:t>
          </a:r>
        </a:p>
      </dgm:t>
      <dgm:extLst>
        <a:ext uri="{E40237B7-FDA0-4F09-8148-C483321AD2D9}">
          <dgm14:cNvPr xmlns:dgm14="http://schemas.microsoft.com/office/drawing/2010/diagram" id="0" name="">
            <a:hlinkClick xmlns:r="http://schemas.openxmlformats.org/officeDocument/2006/relationships" r:id="rId3"/>
          </dgm14:cNvPr>
        </a:ext>
      </dgm:extLst>
    </dgm:pt>
    <dgm:pt modelId="{CE4135CD-616B-46C6-8469-3333722012EE}" type="parTrans" cxnId="{EDBBE369-7AF7-4204-BDBA-ECB1AED7F524}">
      <dgm:prSet/>
      <dgm:spPr/>
      <dgm:t>
        <a:bodyPr/>
        <a:lstStyle/>
        <a:p>
          <a:endParaRPr lang="es-NI" sz="1300"/>
        </a:p>
      </dgm:t>
    </dgm:pt>
    <dgm:pt modelId="{6AC5B9B9-40E0-4A7C-9FC0-B4DB074CBD87}" type="sibTrans" cxnId="{EDBBE369-7AF7-4204-BDBA-ECB1AED7F524}">
      <dgm:prSet/>
      <dgm:spPr/>
      <dgm:t>
        <a:bodyPr/>
        <a:lstStyle/>
        <a:p>
          <a:endParaRPr lang="es-NI" sz="1300"/>
        </a:p>
      </dgm:t>
    </dgm:pt>
    <dgm:pt modelId="{6C866F0D-967F-4EA2-81B5-847DF8D1F66E}">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a:latin typeface="Greycliff CF Medium" panose="00000600000000000000" pitchFamily="2" charset="0"/>
            </a:rPr>
            <a:t>Principle 10: Implementation of Management Activities.</a:t>
          </a:r>
        </a:p>
      </dgm:t>
      <dgm:extLst>
        <a:ext uri="{E40237B7-FDA0-4F09-8148-C483321AD2D9}">
          <dgm14:cNvPr xmlns:dgm14="http://schemas.microsoft.com/office/drawing/2010/diagram" id="0" name="">
            <a:hlinkClick xmlns:r="http://schemas.openxmlformats.org/officeDocument/2006/relationships" r:id="rId4"/>
          </dgm14:cNvPr>
        </a:ext>
      </dgm:extLst>
    </dgm:pt>
    <dgm:pt modelId="{D16767AF-F388-437B-B1DE-0DEFF2D71390}" type="parTrans" cxnId="{F9BB4199-8E73-40E9-884C-4048BD749615}">
      <dgm:prSet/>
      <dgm:spPr/>
      <dgm:t>
        <a:bodyPr/>
        <a:lstStyle/>
        <a:p>
          <a:endParaRPr lang="es-NI" sz="1300"/>
        </a:p>
      </dgm:t>
    </dgm:pt>
    <dgm:pt modelId="{2B8D3094-689D-476F-8267-0D812BA98F82}" type="sibTrans" cxnId="{F9BB4199-8E73-40E9-884C-4048BD749615}">
      <dgm:prSet/>
      <dgm:spPr/>
      <dgm:t>
        <a:bodyPr/>
        <a:lstStyle/>
        <a:p>
          <a:endParaRPr lang="es-NI" sz="1300"/>
        </a:p>
      </dgm:t>
    </dgm:pt>
    <dgm:pt modelId="{F85A0148-BADD-4795-86D0-2D25FD4073EE}">
      <dgm:prSet phldrT="[Text]" custT="1"/>
      <dgm:spPr>
        <a:solidFill>
          <a:srgbClr val="285C4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gm:spPr>
      <dgm:t>
        <a:bodyPr/>
        <a:lstStyle/>
        <a:p>
          <a:r>
            <a:rPr lang="es-NI" sz="1400">
              <a:latin typeface="Greycliff CF Medium" panose="00000600000000000000" pitchFamily="2" charset="0"/>
            </a:rPr>
            <a:t>Principle 7: Management Planning.</a:t>
          </a:r>
        </a:p>
      </dgm:t>
      <dgm:extLst>
        <a:ext uri="{E40237B7-FDA0-4F09-8148-C483321AD2D9}">
          <dgm14:cNvPr xmlns:dgm14="http://schemas.microsoft.com/office/drawing/2010/diagram" id="0" name="">
            <a:hlinkClick xmlns:r="http://schemas.openxmlformats.org/officeDocument/2006/relationships" r:id="rId5"/>
          </dgm14:cNvPr>
        </a:ext>
      </dgm:extLst>
    </dgm:pt>
    <dgm:pt modelId="{4454C63B-FD9A-46EB-9433-1E9595001961}" type="parTrans" cxnId="{716CD161-266E-4E5F-A11D-C0BDAFB3574F}">
      <dgm:prSet/>
      <dgm:spPr/>
      <dgm:t>
        <a:bodyPr/>
        <a:lstStyle/>
        <a:p>
          <a:endParaRPr lang="es-NI" sz="1300"/>
        </a:p>
      </dgm:t>
    </dgm:pt>
    <dgm:pt modelId="{7F001B57-5011-4995-AAD1-26C3D8881EA0}" type="sibTrans" cxnId="{716CD161-266E-4E5F-A11D-C0BDAFB3574F}">
      <dgm:prSet/>
      <dgm:spPr/>
      <dgm:t>
        <a:bodyPr/>
        <a:lstStyle/>
        <a:p>
          <a:endParaRPr lang="es-NI" sz="1300"/>
        </a:p>
      </dgm:t>
    </dgm:pt>
    <dgm:pt modelId="{C72FD5AC-D424-4457-88D8-425D933C7BF5}" type="pres">
      <dgm:prSet presAssocID="{7150C69E-5DFA-474C-9CA7-C6F33E4D22C3}" presName="Name0" presStyleCnt="0">
        <dgm:presLayoutVars>
          <dgm:chMax val="7"/>
          <dgm:chPref val="7"/>
          <dgm:dir/>
        </dgm:presLayoutVars>
      </dgm:prSet>
      <dgm:spPr/>
    </dgm:pt>
    <dgm:pt modelId="{54A2B9D2-A573-45EC-A941-F19BC44F005B}" type="pres">
      <dgm:prSet presAssocID="{7150C69E-5DFA-474C-9CA7-C6F33E4D22C3}" presName="Name1" presStyleCnt="0"/>
      <dgm:spPr/>
    </dgm:pt>
    <dgm:pt modelId="{6194A723-F1C5-4EBC-88CB-206159D2B7B5}" type="pres">
      <dgm:prSet presAssocID="{7150C69E-5DFA-474C-9CA7-C6F33E4D22C3}" presName="cycle" presStyleCnt="0"/>
      <dgm:spPr/>
    </dgm:pt>
    <dgm:pt modelId="{B26516F5-C289-4EBC-9B9A-D1E9A30C7F0E}" type="pres">
      <dgm:prSet presAssocID="{7150C69E-5DFA-474C-9CA7-C6F33E4D22C3}" presName="srcNode" presStyleLbl="node1" presStyleIdx="0" presStyleCnt="5"/>
      <dgm:spPr/>
    </dgm:pt>
    <dgm:pt modelId="{812F1D3E-7ED9-4F7C-9CDC-689648B891B5}" type="pres">
      <dgm:prSet presAssocID="{7150C69E-5DFA-474C-9CA7-C6F33E4D22C3}" presName="conn" presStyleLbl="parChTrans1D2" presStyleIdx="0" presStyleCnt="1"/>
      <dgm:spPr/>
    </dgm:pt>
    <dgm:pt modelId="{C50F2AFB-42C3-41BD-A056-94DD39C86ABD}" type="pres">
      <dgm:prSet presAssocID="{7150C69E-5DFA-474C-9CA7-C6F33E4D22C3}" presName="extraNode" presStyleLbl="node1" presStyleIdx="0" presStyleCnt="5"/>
      <dgm:spPr/>
    </dgm:pt>
    <dgm:pt modelId="{00E0FFB8-25A4-4E73-B8F8-5AC8B1F16BE0}" type="pres">
      <dgm:prSet presAssocID="{7150C69E-5DFA-474C-9CA7-C6F33E4D22C3}" presName="dstNode" presStyleLbl="node1" presStyleIdx="0" presStyleCnt="5"/>
      <dgm:spPr/>
    </dgm:pt>
    <dgm:pt modelId="{1108A2B3-C87D-42A0-BE6D-FDE088194995}" type="pres">
      <dgm:prSet presAssocID="{7FDBED87-3123-462F-A4B7-69509A062244}" presName="text_1" presStyleLbl="node1" presStyleIdx="0" presStyleCnt="5">
        <dgm:presLayoutVars>
          <dgm:bulletEnabled val="1"/>
        </dgm:presLayoutVars>
      </dgm:prSet>
      <dgm:spPr/>
    </dgm:pt>
    <dgm:pt modelId="{0ED18EEA-7030-430B-95DF-6A838F1545EB}" type="pres">
      <dgm:prSet presAssocID="{7FDBED87-3123-462F-A4B7-69509A062244}" presName="accent_1" presStyleCnt="0"/>
      <dgm:spPr/>
    </dgm:pt>
    <dgm:pt modelId="{5755E5DE-B2EA-4549-B2F7-03E6908CDBAA}" type="pres">
      <dgm:prSet presAssocID="{7FDBED87-3123-462F-A4B7-69509A062244}" presName="accentRepeatNode" presStyleLbl="solidFgAcc1" presStyleIdx="0" presStyleCnt="5"/>
      <dgm:spPr>
        <a:ln>
          <a:solidFill>
            <a:schemeClr val="tx1"/>
          </a:solidFill>
        </a:ln>
      </dgm:spPr>
    </dgm:pt>
    <dgm:pt modelId="{37ACBD17-F22E-4BDF-8927-E924674E581A}" type="pres">
      <dgm:prSet presAssocID="{F85A0148-BADD-4795-86D0-2D25FD4073EE}" presName="text_2" presStyleLbl="node1" presStyleIdx="1" presStyleCnt="5">
        <dgm:presLayoutVars>
          <dgm:bulletEnabled val="1"/>
        </dgm:presLayoutVars>
      </dgm:prSet>
      <dgm:spPr/>
    </dgm:pt>
    <dgm:pt modelId="{886F3529-50ED-487D-92CC-C46225F09767}" type="pres">
      <dgm:prSet presAssocID="{F85A0148-BADD-4795-86D0-2D25FD4073EE}" presName="accent_2" presStyleCnt="0"/>
      <dgm:spPr/>
    </dgm:pt>
    <dgm:pt modelId="{C734BAC5-5C0D-46AE-880B-442BCAA6887A}" type="pres">
      <dgm:prSet presAssocID="{F85A0148-BADD-4795-86D0-2D25FD4073EE}" presName="accentRepeatNode" presStyleLbl="solidFgAcc1" presStyleIdx="1" presStyleCnt="5"/>
      <dgm:spPr>
        <a:ln>
          <a:solidFill>
            <a:schemeClr val="tx1"/>
          </a:solidFill>
        </a:ln>
      </dgm:spPr>
    </dgm:pt>
    <dgm:pt modelId="{362ACCCD-E293-4DE3-A5BD-790D7539377E}" type="pres">
      <dgm:prSet presAssocID="{D57E1B3B-F728-4978-A30E-6802B8C92772}" presName="text_3" presStyleLbl="node1" presStyleIdx="2" presStyleCnt="5">
        <dgm:presLayoutVars>
          <dgm:bulletEnabled val="1"/>
        </dgm:presLayoutVars>
      </dgm:prSet>
      <dgm:spPr/>
    </dgm:pt>
    <dgm:pt modelId="{4E677E7F-E997-44AF-9C80-87F09B4D67F6}" type="pres">
      <dgm:prSet presAssocID="{D57E1B3B-F728-4978-A30E-6802B8C92772}" presName="accent_3" presStyleCnt="0"/>
      <dgm:spPr/>
    </dgm:pt>
    <dgm:pt modelId="{77DA10C3-25BA-4062-A135-7147CD9E8E22}" type="pres">
      <dgm:prSet presAssocID="{D57E1B3B-F728-4978-A30E-6802B8C92772}" presName="accentRepeatNode" presStyleLbl="solidFgAcc1" presStyleIdx="2" presStyleCnt="5" custLinFactNeighborX="-2154" custLinFactNeighborY="2154"/>
      <dgm:spPr>
        <a:ln>
          <a:solidFill>
            <a:schemeClr val="tx1"/>
          </a:solidFill>
        </a:ln>
      </dgm:spPr>
    </dgm:pt>
    <dgm:pt modelId="{26C7DEA3-02AD-4D6B-9633-3A615449354C}" type="pres">
      <dgm:prSet presAssocID="{2B279D64-BCC1-4B28-B48C-D5611E2A04D6}" presName="text_4" presStyleLbl="node1" presStyleIdx="3" presStyleCnt="5">
        <dgm:presLayoutVars>
          <dgm:bulletEnabled val="1"/>
        </dgm:presLayoutVars>
      </dgm:prSet>
      <dgm:spPr/>
    </dgm:pt>
    <dgm:pt modelId="{4374D9B2-73D3-41C0-90AA-5A5E1B7613F7}" type="pres">
      <dgm:prSet presAssocID="{2B279D64-BCC1-4B28-B48C-D5611E2A04D6}" presName="accent_4" presStyleCnt="0"/>
      <dgm:spPr/>
    </dgm:pt>
    <dgm:pt modelId="{FF42C5DE-9939-4943-8DF6-BD32D599C7AB}" type="pres">
      <dgm:prSet presAssocID="{2B279D64-BCC1-4B28-B48C-D5611E2A04D6}" presName="accentRepeatNode" presStyleLbl="solidFgAcc1" presStyleIdx="3" presStyleCnt="5" custLinFactNeighborX="0" custLinFactNeighborY="1077"/>
      <dgm:spPr>
        <a:ln>
          <a:solidFill>
            <a:schemeClr val="tx1"/>
          </a:solidFill>
        </a:ln>
      </dgm:spPr>
    </dgm:pt>
    <dgm:pt modelId="{A88984CE-7D6E-4034-876B-997F43BC0AEA}" type="pres">
      <dgm:prSet presAssocID="{6C866F0D-967F-4EA2-81B5-847DF8D1F66E}" presName="text_5" presStyleLbl="node1" presStyleIdx="4" presStyleCnt="5">
        <dgm:presLayoutVars>
          <dgm:bulletEnabled val="1"/>
        </dgm:presLayoutVars>
      </dgm:prSet>
      <dgm:spPr/>
    </dgm:pt>
    <dgm:pt modelId="{92F8D24E-2BE0-4F65-BE8C-CFFB703ED616}" type="pres">
      <dgm:prSet presAssocID="{6C866F0D-967F-4EA2-81B5-847DF8D1F66E}" presName="accent_5" presStyleCnt="0"/>
      <dgm:spPr/>
    </dgm:pt>
    <dgm:pt modelId="{A7CEA32E-2141-4F0F-A5F4-57E60A13D0D5}" type="pres">
      <dgm:prSet presAssocID="{6C866F0D-967F-4EA2-81B5-847DF8D1F66E}" presName="accentRepeatNode" presStyleLbl="solidFgAcc1" presStyleIdx="4" presStyleCnt="5"/>
      <dgm:spPr>
        <a:ln>
          <a:solidFill>
            <a:schemeClr val="tx1"/>
          </a:solidFill>
        </a:ln>
      </dgm:spPr>
    </dgm:pt>
  </dgm:ptLst>
  <dgm:cxnLst>
    <dgm:cxn modelId="{CA4DBC26-B607-445A-A284-89420D4A9DC1}" srcId="{7150C69E-5DFA-474C-9CA7-C6F33E4D22C3}" destId="{7FDBED87-3123-462F-A4B7-69509A062244}" srcOrd="0" destOrd="0" parTransId="{AAC79A6A-34C7-48EB-9296-3DDF5958AD01}" sibTransId="{0D1CF926-7420-4E2B-955B-E5BDE0C4393C}"/>
    <dgm:cxn modelId="{716CD161-266E-4E5F-A11D-C0BDAFB3574F}" srcId="{7150C69E-5DFA-474C-9CA7-C6F33E4D22C3}" destId="{F85A0148-BADD-4795-86D0-2D25FD4073EE}" srcOrd="1" destOrd="0" parTransId="{4454C63B-FD9A-46EB-9433-1E9595001961}" sibTransId="{7F001B57-5011-4995-AAD1-26C3D8881EA0}"/>
    <dgm:cxn modelId="{EDBBE369-7AF7-4204-BDBA-ECB1AED7F524}" srcId="{7150C69E-5DFA-474C-9CA7-C6F33E4D22C3}" destId="{2B279D64-BCC1-4B28-B48C-D5611E2A04D6}" srcOrd="3" destOrd="0" parTransId="{CE4135CD-616B-46C6-8469-3333722012EE}" sibTransId="{6AC5B9B9-40E0-4A7C-9FC0-B4DB074CBD87}"/>
    <dgm:cxn modelId="{4B6AA67C-8EFA-4EF3-9D0F-44566F744221}" type="presOf" srcId="{6C866F0D-967F-4EA2-81B5-847DF8D1F66E}" destId="{A88984CE-7D6E-4034-876B-997F43BC0AEA}" srcOrd="0" destOrd="0" presId="urn:microsoft.com/office/officeart/2008/layout/VerticalCurvedList"/>
    <dgm:cxn modelId="{8C5F8F88-1C33-44CA-A3FA-77E903BC8A7F}" srcId="{7150C69E-5DFA-474C-9CA7-C6F33E4D22C3}" destId="{D57E1B3B-F728-4978-A30E-6802B8C92772}" srcOrd="2" destOrd="0" parTransId="{3EC3DCA2-ECE2-41FB-ADD1-AB2F0705E570}" sibTransId="{F1880271-77CB-4932-B869-589D0720A71A}"/>
    <dgm:cxn modelId="{A9C83C92-F2EC-4451-8458-0D73AE1A3A19}" type="presOf" srcId="{7150C69E-5DFA-474C-9CA7-C6F33E4D22C3}" destId="{C72FD5AC-D424-4457-88D8-425D933C7BF5}" srcOrd="0" destOrd="0" presId="urn:microsoft.com/office/officeart/2008/layout/VerticalCurvedList"/>
    <dgm:cxn modelId="{F9BB4199-8E73-40E9-884C-4048BD749615}" srcId="{7150C69E-5DFA-474C-9CA7-C6F33E4D22C3}" destId="{6C866F0D-967F-4EA2-81B5-847DF8D1F66E}" srcOrd="4" destOrd="0" parTransId="{D16767AF-F388-437B-B1DE-0DEFF2D71390}" sibTransId="{2B8D3094-689D-476F-8267-0D812BA98F82}"/>
    <dgm:cxn modelId="{9F6700A3-F300-46CA-9036-7209BDEFE200}" type="presOf" srcId="{2B279D64-BCC1-4B28-B48C-D5611E2A04D6}" destId="{26C7DEA3-02AD-4D6B-9633-3A615449354C}" srcOrd="0" destOrd="0" presId="urn:microsoft.com/office/officeart/2008/layout/VerticalCurvedList"/>
    <dgm:cxn modelId="{68326FC2-8CB8-4C7B-86FC-219AFFD666A5}" type="presOf" srcId="{F85A0148-BADD-4795-86D0-2D25FD4073EE}" destId="{37ACBD17-F22E-4BDF-8927-E924674E581A}" srcOrd="0" destOrd="0" presId="urn:microsoft.com/office/officeart/2008/layout/VerticalCurvedList"/>
    <dgm:cxn modelId="{A6D3EEC4-9D4C-401E-9564-7ED21D911168}" type="presOf" srcId="{7FDBED87-3123-462F-A4B7-69509A062244}" destId="{1108A2B3-C87D-42A0-BE6D-FDE088194995}" srcOrd="0" destOrd="0" presId="urn:microsoft.com/office/officeart/2008/layout/VerticalCurvedList"/>
    <dgm:cxn modelId="{E4FE78EE-AB86-4067-93DB-4AA64904C896}" type="presOf" srcId="{0D1CF926-7420-4E2B-955B-E5BDE0C4393C}" destId="{812F1D3E-7ED9-4F7C-9CDC-689648B891B5}" srcOrd="0" destOrd="0" presId="urn:microsoft.com/office/officeart/2008/layout/VerticalCurvedList"/>
    <dgm:cxn modelId="{5A569DF3-B137-4058-BCBB-1AAE4B089EFF}" type="presOf" srcId="{D57E1B3B-F728-4978-A30E-6802B8C92772}" destId="{362ACCCD-E293-4DE3-A5BD-790D7539377E}" srcOrd="0" destOrd="0" presId="urn:microsoft.com/office/officeart/2008/layout/VerticalCurvedList"/>
    <dgm:cxn modelId="{C662D49E-EB95-49E5-BCAF-D625EAF1C2A7}" type="presParOf" srcId="{C72FD5AC-D424-4457-88D8-425D933C7BF5}" destId="{54A2B9D2-A573-45EC-A941-F19BC44F005B}" srcOrd="0" destOrd="0" presId="urn:microsoft.com/office/officeart/2008/layout/VerticalCurvedList"/>
    <dgm:cxn modelId="{65DC8556-7A7D-4BBD-8D49-C7659BB0692C}" type="presParOf" srcId="{54A2B9D2-A573-45EC-A941-F19BC44F005B}" destId="{6194A723-F1C5-4EBC-88CB-206159D2B7B5}" srcOrd="0" destOrd="0" presId="urn:microsoft.com/office/officeart/2008/layout/VerticalCurvedList"/>
    <dgm:cxn modelId="{5F4DFFB0-4003-468D-AACB-10B26DE9C2AA}" type="presParOf" srcId="{6194A723-F1C5-4EBC-88CB-206159D2B7B5}" destId="{B26516F5-C289-4EBC-9B9A-D1E9A30C7F0E}" srcOrd="0" destOrd="0" presId="urn:microsoft.com/office/officeart/2008/layout/VerticalCurvedList"/>
    <dgm:cxn modelId="{91F65D62-B076-4315-AB0E-EAC3771DA2E6}" type="presParOf" srcId="{6194A723-F1C5-4EBC-88CB-206159D2B7B5}" destId="{812F1D3E-7ED9-4F7C-9CDC-689648B891B5}" srcOrd="1" destOrd="0" presId="urn:microsoft.com/office/officeart/2008/layout/VerticalCurvedList"/>
    <dgm:cxn modelId="{129ED454-CB2D-47FE-9DCA-1B41B39FB6A1}" type="presParOf" srcId="{6194A723-F1C5-4EBC-88CB-206159D2B7B5}" destId="{C50F2AFB-42C3-41BD-A056-94DD39C86ABD}" srcOrd="2" destOrd="0" presId="urn:microsoft.com/office/officeart/2008/layout/VerticalCurvedList"/>
    <dgm:cxn modelId="{24A62BB1-3C32-42C4-A05D-6188BBF53593}" type="presParOf" srcId="{6194A723-F1C5-4EBC-88CB-206159D2B7B5}" destId="{00E0FFB8-25A4-4E73-B8F8-5AC8B1F16BE0}" srcOrd="3" destOrd="0" presId="urn:microsoft.com/office/officeart/2008/layout/VerticalCurvedList"/>
    <dgm:cxn modelId="{B78D7EA2-5BC7-4B64-9EBB-8F468044E6C1}" type="presParOf" srcId="{54A2B9D2-A573-45EC-A941-F19BC44F005B}" destId="{1108A2B3-C87D-42A0-BE6D-FDE088194995}" srcOrd="1" destOrd="0" presId="urn:microsoft.com/office/officeart/2008/layout/VerticalCurvedList"/>
    <dgm:cxn modelId="{A90E2F30-71A6-4A78-A722-426F1A8FEF9B}" type="presParOf" srcId="{54A2B9D2-A573-45EC-A941-F19BC44F005B}" destId="{0ED18EEA-7030-430B-95DF-6A838F1545EB}" srcOrd="2" destOrd="0" presId="urn:microsoft.com/office/officeart/2008/layout/VerticalCurvedList"/>
    <dgm:cxn modelId="{B8F331DD-A0E9-465D-AE57-CE48968CB6EF}" type="presParOf" srcId="{0ED18EEA-7030-430B-95DF-6A838F1545EB}" destId="{5755E5DE-B2EA-4549-B2F7-03E6908CDBAA}" srcOrd="0" destOrd="0" presId="urn:microsoft.com/office/officeart/2008/layout/VerticalCurvedList"/>
    <dgm:cxn modelId="{F2123F8F-B441-4081-A6DE-980E425CCCC4}" type="presParOf" srcId="{54A2B9D2-A573-45EC-A941-F19BC44F005B}" destId="{37ACBD17-F22E-4BDF-8927-E924674E581A}" srcOrd="3" destOrd="0" presId="urn:microsoft.com/office/officeart/2008/layout/VerticalCurvedList"/>
    <dgm:cxn modelId="{B9352EF1-09AE-4018-A975-EC08EAE28BD4}" type="presParOf" srcId="{54A2B9D2-A573-45EC-A941-F19BC44F005B}" destId="{886F3529-50ED-487D-92CC-C46225F09767}" srcOrd="4" destOrd="0" presId="urn:microsoft.com/office/officeart/2008/layout/VerticalCurvedList"/>
    <dgm:cxn modelId="{25900514-58B9-4956-AFCB-582F2AA99CB4}" type="presParOf" srcId="{886F3529-50ED-487D-92CC-C46225F09767}" destId="{C734BAC5-5C0D-46AE-880B-442BCAA6887A}" srcOrd="0" destOrd="0" presId="urn:microsoft.com/office/officeart/2008/layout/VerticalCurvedList"/>
    <dgm:cxn modelId="{02EC2CCC-D926-42C5-8F0F-C4B7957C8920}" type="presParOf" srcId="{54A2B9D2-A573-45EC-A941-F19BC44F005B}" destId="{362ACCCD-E293-4DE3-A5BD-790D7539377E}" srcOrd="5" destOrd="0" presId="urn:microsoft.com/office/officeart/2008/layout/VerticalCurvedList"/>
    <dgm:cxn modelId="{3EE3FD39-F176-495A-ACB9-005BD9FECEE9}" type="presParOf" srcId="{54A2B9D2-A573-45EC-A941-F19BC44F005B}" destId="{4E677E7F-E997-44AF-9C80-87F09B4D67F6}" srcOrd="6" destOrd="0" presId="urn:microsoft.com/office/officeart/2008/layout/VerticalCurvedList"/>
    <dgm:cxn modelId="{2BAA6630-B8FD-4CAC-91B3-A94D9CF6678F}" type="presParOf" srcId="{4E677E7F-E997-44AF-9C80-87F09B4D67F6}" destId="{77DA10C3-25BA-4062-A135-7147CD9E8E22}" srcOrd="0" destOrd="0" presId="urn:microsoft.com/office/officeart/2008/layout/VerticalCurvedList"/>
    <dgm:cxn modelId="{38C20165-F781-4653-9249-99F1850BF9A4}" type="presParOf" srcId="{54A2B9D2-A573-45EC-A941-F19BC44F005B}" destId="{26C7DEA3-02AD-4D6B-9633-3A615449354C}" srcOrd="7" destOrd="0" presId="urn:microsoft.com/office/officeart/2008/layout/VerticalCurvedList"/>
    <dgm:cxn modelId="{E2FB611B-18DB-4796-8ABB-029041DEB219}" type="presParOf" srcId="{54A2B9D2-A573-45EC-A941-F19BC44F005B}" destId="{4374D9B2-73D3-41C0-90AA-5A5E1B7613F7}" srcOrd="8" destOrd="0" presId="urn:microsoft.com/office/officeart/2008/layout/VerticalCurvedList"/>
    <dgm:cxn modelId="{972659EF-D201-4C0A-968A-CA73F400CC04}" type="presParOf" srcId="{4374D9B2-73D3-41C0-90AA-5A5E1B7613F7}" destId="{FF42C5DE-9939-4943-8DF6-BD32D599C7AB}" srcOrd="0" destOrd="0" presId="urn:microsoft.com/office/officeart/2008/layout/VerticalCurvedList"/>
    <dgm:cxn modelId="{49AF8B00-32C0-4AAA-8732-F956BA39D1DB}" type="presParOf" srcId="{54A2B9D2-A573-45EC-A941-F19BC44F005B}" destId="{A88984CE-7D6E-4034-876B-997F43BC0AEA}" srcOrd="9" destOrd="0" presId="urn:microsoft.com/office/officeart/2008/layout/VerticalCurvedList"/>
    <dgm:cxn modelId="{B504B925-E680-40FE-BF69-2D823AB42474}" type="presParOf" srcId="{54A2B9D2-A573-45EC-A941-F19BC44F005B}" destId="{92F8D24E-2BE0-4F65-BE8C-CFFB703ED616}" srcOrd="10" destOrd="0" presId="urn:microsoft.com/office/officeart/2008/layout/VerticalCurvedList"/>
    <dgm:cxn modelId="{7F57A89C-D780-4230-B8EF-5311EFF44BAE}" type="presParOf" srcId="{92F8D24E-2BE0-4F65-BE8C-CFFB703ED616}" destId="{A7CEA32E-2141-4F0F-A5F4-57E60A13D0D5}" srcOrd="0" destOrd="0" presId="urn:microsoft.com/office/officeart/2008/layout/VerticalCurvedList"/>
  </dgm:cxnLst>
  <dgm:bg/>
  <dgm:whole/>
  <dgm:extLst>
    <a:ext uri="http://schemas.microsoft.com/office/drawing/2008/diagram">
      <dsp:dataModelExt xmlns:dsp="http://schemas.microsoft.com/office/drawing/2008/diagram" relId="rId10"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812F1D3E-7ED9-4F7C-9CDC-689648B891B5}">
      <dsp:nvSpPr>
        <dsp:cNvPr id="0" name=""/>
        <dsp:cNvSpPr/>
      </dsp:nvSpPr>
      <dsp:spPr>
        <a:xfrm>
          <a:off x="-5524699" y="-568670"/>
          <a:ext cx="6578020" cy="6578020"/>
        </a:xfrm>
        <a:prstGeom prst="blockArc">
          <a:avLst>
            <a:gd name="adj1" fmla="val 18900000"/>
            <a:gd name="adj2" fmla="val 2700000"/>
            <a:gd name="adj3" fmla="val 328"/>
          </a:avLst>
        </a:prstGeom>
        <a:solidFill>
          <a:srgbClr val="005F73"/>
        </a:solidFill>
        <a:ln w="57150" cap="flat" cmpd="sng" algn="ctr">
          <a:solidFill>
            <a:srgbClr val="005F73"/>
          </a:solidFill>
          <a:prstDash val="solid"/>
          <a:miter lim="800000"/>
        </a:ln>
        <a:effectLst/>
      </dsp:spPr>
      <dsp:style>
        <a:lnRef idx="2">
          <a:scrgbClr r="0" g="0" b="0"/>
        </a:lnRef>
        <a:fillRef idx="0">
          <a:scrgbClr r="0" g="0" b="0"/>
        </a:fillRef>
        <a:effectRef idx="0">
          <a:scrgbClr r="0" g="0" b="0"/>
        </a:effectRef>
        <a:fontRef idx="minor"/>
      </dsp:style>
    </dsp:sp>
    <dsp:sp modelId="{8AD386CE-BF1E-4204-A877-263377195B61}">
      <dsp:nvSpPr>
        <dsp:cNvPr id="0" name=""/>
        <dsp:cNvSpPr/>
      </dsp:nvSpPr>
      <dsp:spPr>
        <a:xfrm>
          <a:off x="460526" y="582475"/>
          <a:ext cx="3380359" cy="610986"/>
        </a:xfrm>
        <a:prstGeom prst="rect">
          <a:avLst/>
        </a:prstGeom>
        <a:solidFill>
          <a:srgbClr val="285C4D"/>
        </a:solidFill>
        <a:ln w="12700" cap="flat" cmpd="sng" algn="ctr">
          <a:solidFill>
            <a:schemeClr val="tx1"/>
          </a:solidFill>
          <a:prstDash val="solid"/>
          <a:miter lim="800000"/>
        </a:ln>
        <a:effectLst>
          <a:outerShdw blurRad="107950" dist="12700" dir="5400000" algn="ctr" rotWithShape="0">
            <a:srgbClr val="003566"/>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84970"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latin typeface="Greycliff CF Medium" panose="00000600000000000000" pitchFamily="2" charset="0"/>
            </a:rPr>
            <a:t>Principle 1: Compliance with Laws The Organization</a:t>
          </a:r>
        </a:p>
      </dsp:txBody>
      <dsp:txXfrm>
        <a:off x="460526" y="582475"/>
        <a:ext cx="3380359" cy="610986"/>
      </dsp:txXfrm>
    </dsp:sp>
    <dsp:sp modelId="{2763017E-4928-4E30-92B9-1C2AF914BBC6}">
      <dsp:nvSpPr>
        <dsp:cNvPr id="0" name=""/>
        <dsp:cNvSpPr/>
      </dsp:nvSpPr>
      <dsp:spPr>
        <a:xfrm>
          <a:off x="27856" y="480700"/>
          <a:ext cx="763732" cy="763732"/>
        </a:xfrm>
        <a:prstGeom prst="ellipse">
          <a:avLst/>
        </a:prstGeom>
        <a:solidFill>
          <a:schemeClr val="lt1">
            <a:hueOff val="0"/>
            <a:satOff val="0"/>
            <a:lumOff val="0"/>
            <a:alphaOff val="0"/>
          </a:schemeClr>
        </a:solidFill>
        <a:ln w="12700" cap="flat" cmpd="sng" algn="ctr">
          <a:solidFill>
            <a:sysClr val="windowText" lastClr="000000"/>
          </a:solidFill>
          <a:prstDash val="solid"/>
          <a:miter lim="800000"/>
        </a:ln>
        <a:effectLst/>
      </dsp:spPr>
      <dsp:style>
        <a:lnRef idx="2">
          <a:scrgbClr r="0" g="0" b="0"/>
        </a:lnRef>
        <a:fillRef idx="1">
          <a:scrgbClr r="0" g="0" b="0"/>
        </a:fillRef>
        <a:effectRef idx="0">
          <a:scrgbClr r="0" g="0" b="0"/>
        </a:effectRef>
        <a:fontRef idx="minor"/>
      </dsp:style>
    </dsp:sp>
    <dsp:sp modelId="{FBD5CD88-2B7C-48E5-B13D-AED3951527BC}">
      <dsp:nvSpPr>
        <dsp:cNvPr id="0" name=""/>
        <dsp:cNvSpPr/>
      </dsp:nvSpPr>
      <dsp:spPr>
        <a:xfrm>
          <a:off x="898340" y="1498661"/>
          <a:ext cx="2942544" cy="610986"/>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84970"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solidFill>
                <a:sysClr val="window" lastClr="FFFFFF"/>
              </a:solidFill>
              <a:latin typeface="Greycliff CF Medium" panose="00000600000000000000" pitchFamily="2" charset="0"/>
              <a:ea typeface="+mn-ea"/>
              <a:cs typeface="+mn-cs"/>
            </a:rPr>
            <a:t>Principle 2: Workers Rights and Employment Conditions</a:t>
          </a:r>
          <a:r>
            <a:rPr lang="es-NI" sz="1400" kern="1200"/>
            <a:t>.</a:t>
          </a:r>
        </a:p>
      </dsp:txBody>
      <dsp:txXfrm>
        <a:off x="898340" y="1498661"/>
        <a:ext cx="2942544" cy="610986"/>
      </dsp:txXfrm>
    </dsp:sp>
    <dsp:sp modelId="{5755E5DE-B2EA-4549-B2F7-03E6908CDBAA}">
      <dsp:nvSpPr>
        <dsp:cNvPr id="0" name=""/>
        <dsp:cNvSpPr/>
      </dsp:nvSpPr>
      <dsp:spPr>
        <a:xfrm>
          <a:off x="516474" y="1422287"/>
          <a:ext cx="763732" cy="763732"/>
        </a:xfrm>
        <a:prstGeom prst="ellipse">
          <a:avLst/>
        </a:prstGeom>
        <a:solidFill>
          <a:schemeClr val="lt1">
            <a:hueOff val="0"/>
            <a:satOff val="0"/>
            <a:lumOff val="0"/>
            <a:alphaOff val="0"/>
          </a:schemeClr>
        </a:solidFill>
        <a:ln w="12700" cap="flat" cmpd="sng" algn="ctr">
          <a:solidFill>
            <a:sysClr val="windowText" lastClr="000000"/>
          </a:solidFill>
          <a:prstDash val="solid"/>
          <a:miter lim="800000"/>
        </a:ln>
        <a:effectLst/>
      </dsp:spPr>
      <dsp:style>
        <a:lnRef idx="2">
          <a:scrgbClr r="0" g="0" b="0"/>
        </a:lnRef>
        <a:fillRef idx="1">
          <a:scrgbClr r="0" g="0" b="0"/>
        </a:fillRef>
        <a:effectRef idx="0">
          <a:scrgbClr r="0" g="0" b="0"/>
        </a:effectRef>
        <a:fontRef idx="minor"/>
      </dsp:style>
    </dsp:sp>
    <dsp:sp modelId="{2BEDBE6B-16E2-4977-B270-6BE00C754AE3}">
      <dsp:nvSpPr>
        <dsp:cNvPr id="0" name=""/>
        <dsp:cNvSpPr/>
      </dsp:nvSpPr>
      <dsp:spPr>
        <a:xfrm>
          <a:off x="1032714" y="2414846"/>
          <a:ext cx="2808170" cy="610986"/>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84970"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solidFill>
                <a:sysClr val="window" lastClr="FFFFFF"/>
              </a:solidFill>
              <a:latin typeface="Greycliff CF Medium" panose="00000600000000000000" pitchFamily="2" charset="0"/>
              <a:ea typeface="+mn-ea"/>
              <a:cs typeface="+mn-cs"/>
            </a:rPr>
            <a:t>Principle 3: Indigenous Peoples’ Rights</a:t>
          </a:r>
        </a:p>
      </dsp:txBody>
      <dsp:txXfrm>
        <a:off x="1032714" y="2414846"/>
        <a:ext cx="2808170" cy="610986"/>
      </dsp:txXfrm>
    </dsp:sp>
    <dsp:sp modelId="{C734BAC5-5C0D-46AE-880B-442BCAA6887A}">
      <dsp:nvSpPr>
        <dsp:cNvPr id="0" name=""/>
        <dsp:cNvSpPr/>
      </dsp:nvSpPr>
      <dsp:spPr>
        <a:xfrm>
          <a:off x="650848" y="2338473"/>
          <a:ext cx="763732" cy="763732"/>
        </a:xfrm>
        <a:prstGeom prst="ellipse">
          <a:avLst/>
        </a:prstGeom>
        <a:solidFill>
          <a:schemeClr val="lt1">
            <a:hueOff val="0"/>
            <a:satOff val="0"/>
            <a:lumOff val="0"/>
            <a:alphaOff val="0"/>
          </a:schemeClr>
        </a:solidFill>
        <a:ln w="12700" cap="flat" cmpd="sng" algn="ctr">
          <a:solidFill>
            <a:sysClr val="windowText" lastClr="000000"/>
          </a:solidFill>
          <a:prstDash val="solid"/>
          <a:miter lim="800000"/>
        </a:ln>
        <a:effectLst/>
      </dsp:spPr>
      <dsp:style>
        <a:lnRef idx="2">
          <a:scrgbClr r="0" g="0" b="0"/>
        </a:lnRef>
        <a:fillRef idx="1">
          <a:scrgbClr r="0" g="0" b="0"/>
        </a:fillRef>
        <a:effectRef idx="0">
          <a:scrgbClr r="0" g="0" b="0"/>
        </a:effectRef>
        <a:fontRef idx="minor"/>
      </dsp:style>
    </dsp:sp>
    <dsp:sp modelId="{DE269B87-1A58-4083-8096-0148FD260076}">
      <dsp:nvSpPr>
        <dsp:cNvPr id="0" name=""/>
        <dsp:cNvSpPr/>
      </dsp:nvSpPr>
      <dsp:spPr>
        <a:xfrm>
          <a:off x="898340" y="3331032"/>
          <a:ext cx="2942544" cy="610986"/>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84970"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solidFill>
                <a:sysClr val="window" lastClr="FFFFFF"/>
              </a:solidFill>
              <a:latin typeface="Greycliff CF Medium" panose="00000600000000000000" pitchFamily="2" charset="0"/>
              <a:ea typeface="+mn-ea"/>
              <a:cs typeface="+mn-cs"/>
            </a:rPr>
            <a:t>Principle 4: Community Relations</a:t>
          </a:r>
          <a:r>
            <a:rPr lang="es-NI" sz="1400" kern="1200"/>
            <a:t>.</a:t>
          </a:r>
        </a:p>
      </dsp:txBody>
      <dsp:txXfrm>
        <a:off x="898340" y="3331032"/>
        <a:ext cx="2942544" cy="610986"/>
      </dsp:txXfrm>
    </dsp:sp>
    <dsp:sp modelId="{77DA10C3-25BA-4062-A135-7147CD9E8E22}">
      <dsp:nvSpPr>
        <dsp:cNvPr id="0" name=""/>
        <dsp:cNvSpPr/>
      </dsp:nvSpPr>
      <dsp:spPr>
        <a:xfrm>
          <a:off x="516474" y="3254659"/>
          <a:ext cx="763732" cy="763732"/>
        </a:xfrm>
        <a:prstGeom prst="ellipse">
          <a:avLst/>
        </a:prstGeom>
        <a:solidFill>
          <a:schemeClr val="lt1">
            <a:hueOff val="0"/>
            <a:satOff val="0"/>
            <a:lumOff val="0"/>
            <a:alphaOff val="0"/>
          </a:schemeClr>
        </a:solidFill>
        <a:ln w="12700" cap="flat" cmpd="sng" algn="ctr">
          <a:solidFill>
            <a:sysClr val="windowText" lastClr="000000"/>
          </a:solidFill>
          <a:prstDash val="solid"/>
          <a:miter lim="800000"/>
        </a:ln>
        <a:effectLst/>
      </dsp:spPr>
      <dsp:style>
        <a:lnRef idx="2">
          <a:scrgbClr r="0" g="0" b="0"/>
        </a:lnRef>
        <a:fillRef idx="1">
          <a:scrgbClr r="0" g="0" b="0"/>
        </a:fillRef>
        <a:effectRef idx="0">
          <a:scrgbClr r="0" g="0" b="0"/>
        </a:effectRef>
        <a:fontRef idx="minor"/>
      </dsp:style>
    </dsp:sp>
    <dsp:sp modelId="{76E65471-233E-43B2-BAE9-914D08AF1151}">
      <dsp:nvSpPr>
        <dsp:cNvPr id="0" name=""/>
        <dsp:cNvSpPr/>
      </dsp:nvSpPr>
      <dsp:spPr>
        <a:xfrm>
          <a:off x="460526" y="4247218"/>
          <a:ext cx="3380359" cy="610986"/>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84970"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solidFill>
                <a:sysClr val="window" lastClr="FFFFFF"/>
              </a:solidFill>
              <a:latin typeface="Greycliff CF Medium" panose="00000600000000000000" pitchFamily="2" charset="0"/>
              <a:ea typeface="+mn-ea"/>
              <a:cs typeface="+mn-cs"/>
            </a:rPr>
            <a:t>Principle 5: Benefits from the Forest.</a:t>
          </a:r>
        </a:p>
      </dsp:txBody>
      <dsp:txXfrm>
        <a:off x="460526" y="4247218"/>
        <a:ext cx="3380359" cy="610986"/>
      </dsp:txXfrm>
    </dsp:sp>
    <dsp:sp modelId="{FF42C5DE-9939-4943-8DF6-BD32D599C7AB}">
      <dsp:nvSpPr>
        <dsp:cNvPr id="0" name=""/>
        <dsp:cNvSpPr/>
      </dsp:nvSpPr>
      <dsp:spPr>
        <a:xfrm>
          <a:off x="78659" y="4170845"/>
          <a:ext cx="763732" cy="763732"/>
        </a:xfrm>
        <a:prstGeom prst="ellipse">
          <a:avLst/>
        </a:prstGeom>
        <a:solidFill>
          <a:schemeClr val="lt1">
            <a:hueOff val="0"/>
            <a:satOff val="0"/>
            <a:lumOff val="0"/>
            <a:alphaOff val="0"/>
          </a:schemeClr>
        </a:solidFill>
        <a:ln w="12700" cap="flat" cmpd="sng" algn="ctr">
          <a:solidFill>
            <a:sysClr val="windowText" lastClr="000000"/>
          </a:solidFill>
          <a:prstDash val="solid"/>
          <a:miter lim="800000"/>
        </a:ln>
        <a:effectLst/>
      </dsp:spPr>
      <dsp:style>
        <a:lnRef idx="2">
          <a:scrgbClr r="0" g="0" b="0"/>
        </a:lnRef>
        <a:fillRef idx="1">
          <a:scrgbClr r="0" g="0" b="0"/>
        </a:fillRef>
        <a:effectRef idx="0">
          <a:scrgbClr r="0" g="0" b="0"/>
        </a:effectRef>
        <a:fontRef idx="minor"/>
      </dsp:style>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812F1D3E-7ED9-4F7C-9CDC-689648B891B5}">
      <dsp:nvSpPr>
        <dsp:cNvPr id="0" name=""/>
        <dsp:cNvSpPr/>
      </dsp:nvSpPr>
      <dsp:spPr>
        <a:xfrm>
          <a:off x="-5686345" y="-641822"/>
          <a:ext cx="6770044" cy="6770044"/>
        </a:xfrm>
        <a:prstGeom prst="blockArc">
          <a:avLst>
            <a:gd name="adj1" fmla="val 18900000"/>
            <a:gd name="adj2" fmla="val 2700000"/>
            <a:gd name="adj3" fmla="val 319"/>
          </a:avLst>
        </a:prstGeom>
        <a:noFill/>
        <a:ln w="57150" cap="flat" cmpd="sng" algn="ctr">
          <a:solidFill>
            <a:srgbClr val="005F73"/>
          </a:solidFill>
          <a:prstDash val="solid"/>
          <a:miter lim="800000"/>
        </a:ln>
        <a:effectLst/>
      </dsp:spPr>
      <dsp:style>
        <a:lnRef idx="2">
          <a:scrgbClr r="0" g="0" b="0"/>
        </a:lnRef>
        <a:fillRef idx="0">
          <a:scrgbClr r="0" g="0" b="0"/>
        </a:fillRef>
        <a:effectRef idx="0">
          <a:scrgbClr r="0" g="0" b="0"/>
        </a:effectRef>
        <a:fontRef idx="minor"/>
      </dsp:style>
    </dsp:sp>
    <dsp:sp modelId="{1108A2B3-C87D-42A0-BE6D-FDE088194995}">
      <dsp:nvSpPr>
        <dsp:cNvPr id="0" name=""/>
        <dsp:cNvSpPr/>
      </dsp:nvSpPr>
      <dsp:spPr>
        <a:xfrm>
          <a:off x="473728" y="542824"/>
          <a:ext cx="3479200" cy="628851"/>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99151"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latin typeface="Greycliff CF Medium" panose="00000600000000000000" pitchFamily="2" charset="0"/>
            </a:rPr>
            <a:t>Principle 6: Environmental Values and Impacts.</a:t>
          </a:r>
        </a:p>
      </dsp:txBody>
      <dsp:txXfrm>
        <a:off x="473728" y="542824"/>
        <a:ext cx="3479200" cy="628851"/>
      </dsp:txXfrm>
    </dsp:sp>
    <dsp:sp modelId="{5755E5DE-B2EA-4549-B2F7-03E6908CDBAA}">
      <dsp:nvSpPr>
        <dsp:cNvPr id="0" name=""/>
        <dsp:cNvSpPr/>
      </dsp:nvSpPr>
      <dsp:spPr>
        <a:xfrm>
          <a:off x="80696" y="464218"/>
          <a:ext cx="786063" cy="786063"/>
        </a:xfrm>
        <a:prstGeom prst="ellipse">
          <a:avLst/>
        </a:prstGeom>
        <a:solidFill>
          <a:schemeClr val="lt1">
            <a:hueOff val="0"/>
            <a:satOff val="0"/>
            <a:lumOff val="0"/>
            <a:alphaOff val="0"/>
          </a:schemeClr>
        </a:solidFill>
        <a:ln w="1270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sp>
    <dsp:sp modelId="{37ACBD17-F22E-4BDF-8927-E924674E581A}">
      <dsp:nvSpPr>
        <dsp:cNvPr id="0" name=""/>
        <dsp:cNvSpPr/>
      </dsp:nvSpPr>
      <dsp:spPr>
        <a:xfrm>
          <a:off x="924344" y="1485799"/>
          <a:ext cx="3028584" cy="628851"/>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99151"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latin typeface="Greycliff CF Medium" panose="00000600000000000000" pitchFamily="2" charset="0"/>
            </a:rPr>
            <a:t>Principle 7: Management Planning.</a:t>
          </a:r>
        </a:p>
      </dsp:txBody>
      <dsp:txXfrm>
        <a:off x="924344" y="1485799"/>
        <a:ext cx="3028584" cy="628851"/>
      </dsp:txXfrm>
    </dsp:sp>
    <dsp:sp modelId="{C734BAC5-5C0D-46AE-880B-442BCAA6887A}">
      <dsp:nvSpPr>
        <dsp:cNvPr id="0" name=""/>
        <dsp:cNvSpPr/>
      </dsp:nvSpPr>
      <dsp:spPr>
        <a:xfrm>
          <a:off x="531312" y="1407193"/>
          <a:ext cx="786063" cy="786063"/>
        </a:xfrm>
        <a:prstGeom prst="ellipse">
          <a:avLst/>
        </a:prstGeom>
        <a:solidFill>
          <a:schemeClr val="lt1">
            <a:hueOff val="0"/>
            <a:satOff val="0"/>
            <a:lumOff val="0"/>
            <a:alphaOff val="0"/>
          </a:schemeClr>
        </a:solidFill>
        <a:ln w="1270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sp>
    <dsp:sp modelId="{362ACCCD-E293-4DE3-A5BD-790D7539377E}">
      <dsp:nvSpPr>
        <dsp:cNvPr id="0" name=""/>
        <dsp:cNvSpPr/>
      </dsp:nvSpPr>
      <dsp:spPr>
        <a:xfrm>
          <a:off x="1062647" y="2428774"/>
          <a:ext cx="2890281" cy="628851"/>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99151"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latin typeface="Greycliff CF Medium" panose="00000600000000000000" pitchFamily="2" charset="0"/>
            </a:rPr>
            <a:t>Principle 8: Monitoring and Assessment.</a:t>
          </a:r>
        </a:p>
      </dsp:txBody>
      <dsp:txXfrm>
        <a:off x="1062647" y="2428774"/>
        <a:ext cx="2890281" cy="628851"/>
      </dsp:txXfrm>
    </dsp:sp>
    <dsp:sp modelId="{77DA10C3-25BA-4062-A135-7147CD9E8E22}">
      <dsp:nvSpPr>
        <dsp:cNvPr id="0" name=""/>
        <dsp:cNvSpPr/>
      </dsp:nvSpPr>
      <dsp:spPr>
        <a:xfrm>
          <a:off x="652684" y="2367099"/>
          <a:ext cx="786063" cy="786063"/>
        </a:xfrm>
        <a:prstGeom prst="ellipse">
          <a:avLst/>
        </a:prstGeom>
        <a:solidFill>
          <a:schemeClr val="lt1">
            <a:hueOff val="0"/>
            <a:satOff val="0"/>
            <a:lumOff val="0"/>
            <a:alphaOff val="0"/>
          </a:schemeClr>
        </a:solidFill>
        <a:ln w="1270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sp>
    <dsp:sp modelId="{26C7DEA3-02AD-4D6B-9633-3A615449354C}">
      <dsp:nvSpPr>
        <dsp:cNvPr id="0" name=""/>
        <dsp:cNvSpPr/>
      </dsp:nvSpPr>
      <dsp:spPr>
        <a:xfrm>
          <a:off x="924344" y="3371749"/>
          <a:ext cx="3028584" cy="628851"/>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99151"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latin typeface="Greycliff CF Medium" panose="00000600000000000000" pitchFamily="2" charset="0"/>
            </a:rPr>
            <a:t>Principle 9: High Conservation Values.</a:t>
          </a:r>
        </a:p>
      </dsp:txBody>
      <dsp:txXfrm>
        <a:off x="924344" y="3371749"/>
        <a:ext cx="3028584" cy="628851"/>
      </dsp:txXfrm>
    </dsp:sp>
    <dsp:sp modelId="{FF42C5DE-9939-4943-8DF6-BD32D599C7AB}">
      <dsp:nvSpPr>
        <dsp:cNvPr id="0" name=""/>
        <dsp:cNvSpPr/>
      </dsp:nvSpPr>
      <dsp:spPr>
        <a:xfrm>
          <a:off x="531312" y="3301608"/>
          <a:ext cx="786063" cy="786063"/>
        </a:xfrm>
        <a:prstGeom prst="ellipse">
          <a:avLst/>
        </a:prstGeom>
        <a:solidFill>
          <a:schemeClr val="lt1">
            <a:hueOff val="0"/>
            <a:satOff val="0"/>
            <a:lumOff val="0"/>
            <a:alphaOff val="0"/>
          </a:schemeClr>
        </a:solidFill>
        <a:ln w="1270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sp>
    <dsp:sp modelId="{A88984CE-7D6E-4034-876B-997F43BC0AEA}">
      <dsp:nvSpPr>
        <dsp:cNvPr id="0" name=""/>
        <dsp:cNvSpPr/>
      </dsp:nvSpPr>
      <dsp:spPr>
        <a:xfrm>
          <a:off x="473728" y="4314724"/>
          <a:ext cx="3479200" cy="628851"/>
        </a:xfrm>
        <a:prstGeom prst="rect">
          <a:avLst/>
        </a:prstGeom>
        <a:solidFill>
          <a:srgbClr val="285C4D"/>
        </a:solidFill>
        <a:ln w="12700" cap="flat" cmpd="sng" algn="ctr">
          <a:noFill/>
          <a:prstDash val="solid"/>
          <a:miter lim="800000"/>
        </a:ln>
        <a:effectLst>
          <a:outerShdw blurRad="107950" dist="12700" dir="5400000" algn="ctr" rotWithShape="0">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dsp:spPr>
      <dsp:style>
        <a:lnRef idx="2">
          <a:scrgbClr r="0" g="0" b="0"/>
        </a:lnRef>
        <a:fillRef idx="1">
          <a:scrgbClr r="0" g="0" b="0"/>
        </a:fillRef>
        <a:effectRef idx="0">
          <a:scrgbClr r="0" g="0" b="0"/>
        </a:effectRef>
        <a:fontRef idx="minor">
          <a:schemeClr val="lt1"/>
        </a:fontRef>
      </dsp:style>
      <dsp:txBody>
        <a:bodyPr spcFirstLastPara="0" vert="horz" wrap="square" lIns="499151" tIns="35560" rIns="35560" bIns="35560" numCol="1" spcCol="1270" anchor="ctr" anchorCtr="0">
          <a:noAutofit/>
        </a:bodyPr>
        <a:lstStyle/>
        <a:p>
          <a:pPr marL="0" lvl="0" indent="0" algn="l" defTabSz="622300">
            <a:lnSpc>
              <a:spcPct val="90000"/>
            </a:lnSpc>
            <a:spcBef>
              <a:spcPct val="0"/>
            </a:spcBef>
            <a:spcAft>
              <a:spcPct val="35000"/>
            </a:spcAft>
            <a:buNone/>
          </a:pPr>
          <a:r>
            <a:rPr lang="es-NI" sz="1400" kern="1200">
              <a:latin typeface="Greycliff CF Medium" panose="00000600000000000000" pitchFamily="2" charset="0"/>
            </a:rPr>
            <a:t>Principle 10: Implementation of Management Activities.</a:t>
          </a:r>
        </a:p>
      </dsp:txBody>
      <dsp:txXfrm>
        <a:off x="473728" y="4314724"/>
        <a:ext cx="3479200" cy="628851"/>
      </dsp:txXfrm>
    </dsp:sp>
    <dsp:sp modelId="{A7CEA32E-2141-4F0F-A5F4-57E60A13D0D5}">
      <dsp:nvSpPr>
        <dsp:cNvPr id="0" name=""/>
        <dsp:cNvSpPr/>
      </dsp:nvSpPr>
      <dsp:spPr>
        <a:xfrm>
          <a:off x="80696" y="4236118"/>
          <a:ext cx="786063" cy="786063"/>
        </a:xfrm>
        <a:prstGeom prst="ellipse">
          <a:avLst/>
        </a:prstGeom>
        <a:solidFill>
          <a:schemeClr val="lt1">
            <a:hueOff val="0"/>
            <a:satOff val="0"/>
            <a:lumOff val="0"/>
            <a:alphaOff val="0"/>
          </a:schemeClr>
        </a:solidFill>
        <a:ln w="1270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sp>
  </dsp:spTree>
</dsp:drawing>
</file>

<file path=xl/diagrams/layout1.xml><?xml version="1.0" encoding="utf-8"?>
<dgm:layoutDef xmlns:dgm="http://schemas.openxmlformats.org/drawingml/2006/diagram" xmlns:a="http://schemas.openxmlformats.org/drawingml/2006/main" uniqueId="urn:microsoft.com/office/officeart/2008/layout/VerticalCurvedList">
  <dgm:title val=""/>
  <dgm:desc val=""/>
  <dgm:catLst>
    <dgm:cat type="list" pri="20000"/>
  </dgm:catLst>
  <dgm:sampData>
    <dgm:dataModel>
      <dgm:ptLst>
        <dgm:pt modelId="0" type="doc"/>
        <dgm:pt modelId="1">
          <dgm:prSet phldr="1"/>
        </dgm:pt>
        <dgm:pt modelId="2">
          <dgm:prSet phldr="1"/>
        </dgm:pt>
        <dgm:pt modelId="3">
          <dgm:prSet phldr="1"/>
        </dgm:pt>
      </dgm:ptLst>
      <dgm:cxnLst>
        <dgm:cxn modelId="4" srcId="0" destId="1" srcOrd="0" destOrd="0"/>
        <dgm:cxn modelId="5" srcId="0" destId="2" srcOrd="1" destOrd="0"/>
        <dgm:cxn modelId="6" srcId="0" destId="3" srcOrd="2" destOrd="0"/>
      </dgm:cxnLst>
      <dgm:bg/>
      <dgm:whole/>
    </dgm:dataModel>
  </dgm:sampData>
  <dgm:styleData>
    <dgm:dataModel>
      <dgm:ptLst>
        <dgm:pt modelId="0" type="doc"/>
        <dgm:pt modelId="1">
          <dgm:prSet phldr="1"/>
        </dgm:pt>
        <dgm:pt modelId="2">
          <dgm:prSet phldr="1"/>
        </dgm:pt>
      </dgm:ptLst>
      <dgm:cxnLst>
        <dgm:cxn modelId="3" srcId="0" destId="1" srcOrd="0" destOrd="0"/>
        <dgm:cxn modelId="4" srcId="0" destId="2" srcOrd="1" destOrd="0"/>
      </dgm:cxnLst>
      <dgm:bg/>
      <dgm:whole/>
    </dgm:dataModel>
  </dgm:styleData>
  <dgm:clrData>
    <dgm:dataModel>
      <dgm:ptLst>
        <dgm:pt modelId="0" type="doc"/>
        <dgm:pt modelId="1">
          <dgm:prSet phldr="1"/>
        </dgm:pt>
        <dgm:pt modelId="2">
          <dgm:prSet phldr="1"/>
        </dgm:pt>
        <dgm:pt modelId="3">
          <dgm:prSet phldr="1"/>
        </dgm:pt>
        <dgm:pt modelId="4">
          <dgm:prSet phldr="1"/>
        </dgm:pt>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chMax val="7"/>
      <dgm:chPref val="7"/>
      <dgm:dir/>
    </dgm:varLst>
    <dgm:alg type="composite"/>
    <dgm:shape xmlns:r="http://schemas.openxmlformats.org/officeDocument/2006/relationships" r:blip="">
      <dgm:adjLst/>
    </dgm:shape>
    <dgm:constrLst>
      <dgm:constr type="w" for="ch" refType="h" refFor="ch" op="gte" fact="0.8"/>
    </dgm:constrLst>
    <dgm:layoutNode name="Name1">
      <dgm:alg type="composite"/>
      <dgm:shape xmlns:r="http://schemas.openxmlformats.org/officeDocument/2006/relationships" r:blip="">
        <dgm:adjLst/>
      </dgm:shape>
      <dgm:choose name="Name2">
        <dgm:if name="Name3" func="var" arg="dir" op="equ" val="norm">
          <dgm:choose name="Name4">
            <dgm:if name="Name5" axis="ch" ptType="node" func="cnt" op="equ" val="1">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625"/>
                <dgm:constr type="w" for="ch" forName="accent_1" refType="h" refFor="ch" refForName="accent_1" op="equ"/>
                <dgm:constr type="ctrY" for="ch" forName="accent_1" refType="h" fact="0.5"/>
                <dgm:constr type="ctrX" for="ch" forName="accent_1" refType="h" fact="0.2253"/>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primFontSz" for="ch" ptType="node" op="equ" val="65"/>
              </dgm:constrLst>
            </dgm:if>
            <dgm:if name="Name6" axis="ch" ptType="node" func="cnt" op="equ" val="2">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3571"/>
                <dgm:constr type="w" for="ch" forName="accent_1" refType="h" refFor="ch" refForName="accent_1" op="equ"/>
                <dgm:constr type="ctrY" for="ch" forName="accent_1" refType="h" fact="0.2857"/>
                <dgm:constr type="ctrX" for="ch" forName="accent_1" refType="h" fact="0.1891"/>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3571"/>
                <dgm:constr type="w" for="ch" forName="accent_2" refType="h" refFor="ch" refForName="accent_2" op="equ"/>
                <dgm:constr type="ctrY" for="ch" forName="accent_2" refType="h" fact="0.7143"/>
                <dgm:constr type="ctrX" for="ch" forName="accent_2" refType="h" fact="0.1891"/>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primFontSz" for="ch" ptType="node" op="equ" val="65"/>
              </dgm:constrLst>
            </dgm:if>
            <dgm:if name="Name7" axis="ch" ptType="node" func="cnt" op="equ" val="3">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25"/>
                <dgm:constr type="w" for="ch" forName="accent_1" refType="h" refFor="ch" refForName="accent_1" op="equ"/>
                <dgm:constr type="ctrY" for="ch" forName="accent_1" refType="h" fact="0.2"/>
                <dgm:constr type="ctrX" for="ch" forName="accent_1" refType="h" fact="0.1526"/>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25"/>
                <dgm:constr type="w" for="ch" forName="accent_2" refType="h" refFor="ch" refForName="accent_2" op="equ"/>
                <dgm:constr type="ctrY" for="ch" forName="accent_2" refType="h" fact="0.5"/>
                <dgm:constr type="ctrX" for="ch" forName="accent_2" refType="h" fact="0.2253"/>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25"/>
                <dgm:constr type="w" for="ch" forName="accent_3" refType="h" refFor="ch" refForName="accent_3" op="equ"/>
                <dgm:constr type="ctrY" for="ch" forName="accent_3" refType="h" fact="0.8"/>
                <dgm:constr type="ctrX" for="ch" forName="accent_3" refType="h" fact="0.1526"/>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primFontSz" for="ch" ptType="node" op="equ" val="65"/>
              </dgm:constrLst>
            </dgm:if>
            <dgm:if name="Name8" axis="ch" ptType="node" func="cnt" op="equ" val="4">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923"/>
                <dgm:constr type="w" for="ch" forName="accent_1" refType="h" refFor="ch" refForName="accent_1" op="equ"/>
                <dgm:constr type="ctrY" for="ch" forName="accent_1" refType="h" fact="0.1538"/>
                <dgm:constr type="ctrX" for="ch" forName="accent_1" refType="h" fact="0.1268"/>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923"/>
                <dgm:constr type="w" for="ch" forName="accent_2" refType="h" refFor="ch" refForName="accent_2" op="equ"/>
                <dgm:constr type="ctrY" for="ch" forName="accent_2" refType="h" fact="0.3846"/>
                <dgm:constr type="ctrX" for="ch" forName="accent_2" refType="h" fact="0.215"/>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923"/>
                <dgm:constr type="w" for="ch" forName="accent_3" refType="h" refFor="ch" refForName="accent_3" op="equ"/>
                <dgm:constr type="ctrY" for="ch" forName="accent_3" refType="h" fact="0.6154"/>
                <dgm:constr type="ctrX" for="ch" forName="accent_3" refType="h" fact="0.215"/>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923"/>
                <dgm:constr type="w" for="ch" forName="accent_4" refType="h" refFor="ch" refForName="accent_4" op="equ"/>
                <dgm:constr type="ctrY" for="ch" forName="accent_4" refType="h" fact="0.8462"/>
                <dgm:constr type="ctrX" for="ch" forName="accent_4" refType="h" fact="0.1268"/>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primFontSz" for="ch" ptType="node" op="equ" val="65"/>
              </dgm:constrLst>
            </dgm:if>
            <dgm:if name="Name9" axis="ch" ptType="node" func="cnt" op="equ" val="5">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563"/>
                <dgm:constr type="w" for="ch" forName="accent_1" refType="h" refFor="ch" refForName="accent_1" op="equ"/>
                <dgm:constr type="ctrY" for="ch" forName="accent_1" refType="h" fact="0.125"/>
                <dgm:constr type="ctrX" for="ch" forName="accent_1" refType="h" fact="0.1082"/>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563"/>
                <dgm:constr type="w" for="ch" forName="accent_2" refType="h" refFor="ch" refForName="accent_2" op="equ"/>
                <dgm:constr type="ctrY" for="ch" forName="accent_2" refType="h" fact="0.3125"/>
                <dgm:constr type="ctrX" for="ch" forName="accent_2" refType="h" fact="0.1978"/>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563"/>
                <dgm:constr type="w" for="ch" forName="accent_3" refType="h" refFor="ch" refForName="accent_3" op="equ"/>
                <dgm:constr type="ctrY" for="ch" forName="accent_3" refType="h" fact="0.5"/>
                <dgm:constr type="ctrX" for="ch" forName="accent_3" refType="h" fact="0.2253"/>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563"/>
                <dgm:constr type="w" for="ch" forName="accent_4" refType="h" refFor="ch" refForName="accent_4" op="equ"/>
                <dgm:constr type="ctrY" for="ch" forName="accent_4" refType="h" fact="0.6875"/>
                <dgm:constr type="ctrX" for="ch" forName="accent_4" refType="h" fact="0.1978"/>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563"/>
                <dgm:constr type="w" for="ch" forName="accent_5" refType="h" refFor="ch" refForName="accent_5" op="equ"/>
                <dgm:constr type="ctrY" for="ch" forName="accent_5" refType="h" fact="0.875"/>
                <dgm:constr type="ctrX" for="ch" forName="accent_5" refType="h" fact="0.1082"/>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primFontSz" for="ch" ptType="node" op="equ" val="65"/>
              </dgm:constrLst>
            </dgm:if>
            <dgm:if name="Name10" axis="ch" ptType="node" func="cnt" op="equ" val="6">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316"/>
                <dgm:constr type="w" for="ch" forName="accent_1" refType="h" refFor="ch" refForName="accent_1" op="equ"/>
                <dgm:constr type="ctrY" for="ch" forName="accent_1" refType="h" fact="0.1053"/>
                <dgm:constr type="ctrX" for="ch" forName="accent_1" refType="h" fact="0.0943"/>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316"/>
                <dgm:constr type="w" for="ch" forName="accent_2" refType="h" refFor="ch" refForName="accent_2" op="equ"/>
                <dgm:constr type="ctrY" for="ch" forName="accent_2" refType="h" fact="0.2632"/>
                <dgm:constr type="ctrX" for="ch" forName="accent_2" refType="h" fact="0.1809"/>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316"/>
                <dgm:constr type="w" for="ch" forName="accent_3" refType="h" refFor="ch" refForName="accent_3" op="equ"/>
                <dgm:constr type="ctrY" for="ch" forName="accent_3" refType="h" fact="0.4211"/>
                <dgm:constr type="ctrX" for="ch" forName="accent_3" refType="h" fact="0.2205"/>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316"/>
                <dgm:constr type="w" for="ch" forName="accent_4" refType="h" refFor="ch" refForName="accent_4" op="equ"/>
                <dgm:constr type="ctrY" for="ch" forName="accent_4" refType="h" fact="0.5789"/>
                <dgm:constr type="ctrX" for="ch" forName="accent_4" refType="h" fact="0.2205"/>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316"/>
                <dgm:constr type="w" for="ch" forName="accent_5" refType="h" refFor="ch" refForName="accent_5" op="equ"/>
                <dgm:constr type="ctrY" for="ch" forName="accent_5" refType="h" fact="0.7368"/>
                <dgm:constr type="ctrX" for="ch" forName="accent_5" refType="h" fact="0.1809"/>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h" for="ch" forName="accent_6" refType="h" fact="0.1316"/>
                <dgm:constr type="w" for="ch" forName="accent_6" refType="h" refFor="ch" refForName="accent_6" op="equ"/>
                <dgm:constr type="ctrY" for="ch" forName="accent_6" refType="h" fact="0.8947"/>
                <dgm:constr type="ctrX" for="ch" forName="accent_6" refType="h" fact="0.0943"/>
                <dgm:constr type="l" for="ch" forName="text_6" refType="ctrX" refFor="ch" refForName="accent_6"/>
                <dgm:constr type="r" for="ch" forName="text_6" refType="w"/>
                <dgm:constr type="w" for="ch" forName="text_6" refType="h" refFor="ch" refForName="text_6" op="gte"/>
                <dgm:constr type="h" for="ch" forName="text_6" refType="h" refFor="ch" refForName="accent_6" fact="0.8"/>
                <dgm:constr type="ctrY" for="ch" forName="text_6" refType="ctrY" refFor="ch" refForName="accent_6"/>
                <dgm:constr type="lMarg" for="ch" forName="text_6" refType="w" refFor="ch" refForName="accent_6" fact="1.8"/>
                <dgm:constr type="primFontSz" for="ch" ptType="node" op="equ" val="65"/>
              </dgm:constrLst>
            </dgm:if>
            <dgm:else name="Name11">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136"/>
                <dgm:constr type="w" for="ch" forName="accent_1" refType="h" refFor="ch" refForName="accent_1" op="equ"/>
                <dgm:constr type="ctrY" for="ch" forName="accent_1" refType="h" fact="0.0909"/>
                <dgm:constr type="ctrX" for="ch" forName="accent_1" refType="h" fact="0.0835"/>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136"/>
                <dgm:constr type="w" for="ch" forName="accent_2" refType="h" refFor="ch" refForName="accent_2" op="equ"/>
                <dgm:constr type="ctrY" for="ch" forName="accent_2" refType="h" fact="0.2273"/>
                <dgm:constr type="ctrX" for="ch" forName="accent_2" refType="h" fact="0.1658"/>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136"/>
                <dgm:constr type="w" for="ch" forName="accent_3" refType="h" refFor="ch" refForName="accent_3" op="equ"/>
                <dgm:constr type="ctrY" for="ch" forName="accent_3" refType="h" fact="0.3636"/>
                <dgm:constr type="ctrX" for="ch" forName="accent_3" refType="h" fact="0.2109"/>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136"/>
                <dgm:constr type="w" for="ch" forName="accent_4" refType="h" refFor="ch" refForName="accent_4" op="equ"/>
                <dgm:constr type="ctrY" for="ch" forName="accent_4" refType="h" fact="0.5"/>
                <dgm:constr type="ctrX" for="ch" forName="accent_4" refType="h" fact="0.2253"/>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136"/>
                <dgm:constr type="w" for="ch" forName="accent_5" refType="h" refFor="ch" refForName="accent_5" op="equ"/>
                <dgm:constr type="ctrY" for="ch" forName="accent_5" refType="h" fact="0.6364"/>
                <dgm:constr type="ctrX" for="ch" forName="accent_5" refType="h" fact="0.2109"/>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h" for="ch" forName="accent_6" refType="h" fact="0.1136"/>
                <dgm:constr type="w" for="ch" forName="accent_6" refType="h" refFor="ch" refForName="accent_6" op="equ"/>
                <dgm:constr type="ctrY" for="ch" forName="accent_6" refType="h" fact="0.7727"/>
                <dgm:constr type="ctrX" for="ch" forName="accent_6" refType="h" fact="0.1658"/>
                <dgm:constr type="l" for="ch" forName="text_6" refType="ctrX" refFor="ch" refForName="accent_6"/>
                <dgm:constr type="r" for="ch" forName="text_6" refType="w"/>
                <dgm:constr type="w" for="ch" forName="text_6" refType="h" refFor="ch" refForName="text_6" op="gte"/>
                <dgm:constr type="h" for="ch" forName="text_6" refType="h" refFor="ch" refForName="accent_6" fact="0.8"/>
                <dgm:constr type="ctrY" for="ch" forName="text_6" refType="ctrY" refFor="ch" refForName="accent_6"/>
                <dgm:constr type="lMarg" for="ch" forName="text_6" refType="w" refFor="ch" refForName="accent_6" fact="1.8"/>
                <dgm:constr type="h" for="ch" forName="accent_7" refType="h" fact="0.1136"/>
                <dgm:constr type="w" for="ch" forName="accent_7" refType="h" refFor="ch" refForName="accent_7" op="equ"/>
                <dgm:constr type="ctrY" for="ch" forName="accent_7" refType="h" fact="0.9091"/>
                <dgm:constr type="ctrX" for="ch" forName="accent_7" refType="h" fact="0.0835"/>
                <dgm:constr type="l" for="ch" forName="text_7" refType="ctrX" refFor="ch" refForName="accent_7"/>
                <dgm:constr type="r" for="ch" forName="text_7" refType="w"/>
                <dgm:constr type="w" for="ch" forName="text_7" refType="h" refFor="ch" refForName="text_7" op="gte"/>
                <dgm:constr type="h" for="ch" forName="text_7" refType="h" refFor="ch" refForName="accent_7" fact="0.8"/>
                <dgm:constr type="ctrY" for="ch" forName="text_7" refType="ctrY" refFor="ch" refForName="accent_7"/>
                <dgm:constr type="lMarg" for="ch" forName="text_7" refType="w" refFor="ch" refForName="accent_7" fact="1.8"/>
                <dgm:constr type="primFontSz" for="ch" ptType="node" op="equ" val="65"/>
              </dgm:constrLst>
            </dgm:else>
          </dgm:choose>
        </dgm:if>
        <dgm:else name="Name12">
          <dgm:choose name="Name13">
            <dgm:if name="Name14" axis="ch" ptType="node" func="cnt" op="equ" val="1">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625"/>
                <dgm:constr type="w" for="ch" forName="accent_1" refType="h" refFor="ch" refForName="accent_1" op="equ"/>
                <dgm:constr type="ctrY" for="ch" forName="accent_1" refType="h" fact="0.5"/>
                <dgm:constr type="ctrX" for="ch" forName="accent_1" refType="w"/>
                <dgm:constr type="ctrXOff" for="ch" forName="accent_1" refType="h" fact="-0.2253"/>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primFontSz" for="ch" ptType="node" op="equ" val="65"/>
              </dgm:constrLst>
            </dgm:if>
            <dgm:if name="Name15" axis="ch" ptType="node" func="cnt" op="equ" val="2">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3571"/>
                <dgm:constr type="w" for="ch" forName="accent_1" refType="h" refFor="ch" refForName="accent_1" op="equ"/>
                <dgm:constr type="ctrY" for="ch" forName="accent_1" refType="h" fact="0.2857"/>
                <dgm:constr type="ctrX" for="ch" forName="accent_1" refType="w"/>
                <dgm:constr type="ctrXOff" for="ch" forName="accent_1" refType="h" fact="-0.1891"/>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3571"/>
                <dgm:constr type="w" for="ch" forName="accent_2" refType="h" refFor="ch" refForName="accent_2" op="equ"/>
                <dgm:constr type="ctrY" for="ch" forName="accent_2" refType="h" fact="0.7143"/>
                <dgm:constr type="ctrX" for="ch" forName="accent_2" refType="w"/>
                <dgm:constr type="ctrXOff" for="ch" forName="accent_2" refType="h" fact="-0.1891"/>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primFontSz" for="ch" ptType="node" op="equ" val="65"/>
              </dgm:constrLst>
            </dgm:if>
            <dgm:if name="Name16" axis="ch" ptType="node" func="cnt" op="equ" val="3">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25"/>
                <dgm:constr type="w" for="ch" forName="accent_1" refType="h" refFor="ch" refForName="accent_1" op="equ"/>
                <dgm:constr type="ctrY" for="ch" forName="accent_1" refType="h" fact="0.2"/>
                <dgm:constr type="ctrX" for="ch" forName="accent_1" refType="w"/>
                <dgm:constr type="ctrXOff" for="ch" forName="accent_1" refType="h" fact="-0.1526"/>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25"/>
                <dgm:constr type="w" for="ch" forName="accent_2" refType="h" refFor="ch" refForName="accent_2" op="equ"/>
                <dgm:constr type="ctrY" for="ch" forName="accent_2" refType="h" fact="0.5"/>
                <dgm:constr type="ctrX" for="ch" forName="accent_2" refType="w"/>
                <dgm:constr type="ctrXOff" for="ch" forName="accent_2" refType="h" fact="-0.2253"/>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25"/>
                <dgm:constr type="w" for="ch" forName="accent_3" refType="h" refFor="ch" refForName="accent_3" op="equ"/>
                <dgm:constr type="ctrY" for="ch" forName="accent_3" refType="h" fact="0.8"/>
                <dgm:constr type="ctrX" for="ch" forName="accent_3" refType="w"/>
                <dgm:constr type="ctrXOff" for="ch" forName="accent_3" refType="h" fact="-0.1526"/>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primFontSz" for="ch" ptType="node" op="equ" val="65"/>
              </dgm:constrLst>
            </dgm:if>
            <dgm:if name="Name17" axis="ch" ptType="node" func="cnt" op="equ" val="4">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923"/>
                <dgm:constr type="w" for="ch" forName="accent_1" refType="h" refFor="ch" refForName="accent_1" op="equ"/>
                <dgm:constr type="ctrY" for="ch" forName="accent_1" refType="h" fact="0.1538"/>
                <dgm:constr type="ctrX" for="ch" forName="accent_1" refType="w"/>
                <dgm:constr type="ctrXOff" for="ch" forName="accent_1" refType="h" fact="-0.1268"/>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923"/>
                <dgm:constr type="w" for="ch" forName="accent_2" refType="h" refFor="ch" refForName="accent_2" op="equ"/>
                <dgm:constr type="ctrY" for="ch" forName="accent_2" refType="h" fact="0.3846"/>
                <dgm:constr type="ctrX" for="ch" forName="accent_2" refType="w"/>
                <dgm:constr type="ctrXOff" for="ch" forName="accent_2" refType="h" fact="-0.215"/>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923"/>
                <dgm:constr type="w" for="ch" forName="accent_3" refType="h" refFor="ch" refForName="accent_3" op="equ"/>
                <dgm:constr type="ctrY" for="ch" forName="accent_3" refType="h" fact="0.6154"/>
                <dgm:constr type="ctrX" for="ch" forName="accent_3" refType="w"/>
                <dgm:constr type="ctrXOff" for="ch" forName="accent_3" refType="h" fact="-0.215"/>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923"/>
                <dgm:constr type="w" for="ch" forName="accent_4" refType="h" refFor="ch" refForName="accent_4" op="equ"/>
                <dgm:constr type="ctrY" for="ch" forName="accent_4" refType="h" fact="0.8462"/>
                <dgm:constr type="ctrX" for="ch" forName="accent_4" refType="w"/>
                <dgm:constr type="ctrXOff" for="ch" forName="accent_4" refType="h" fact="-0.1268"/>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primFontSz" for="ch" ptType="node" op="equ" val="65"/>
              </dgm:constrLst>
            </dgm:if>
            <dgm:if name="Name18" axis="ch" ptType="node" func="cnt" op="equ" val="5">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563"/>
                <dgm:constr type="w" for="ch" forName="accent_1" refType="h" refFor="ch" refForName="accent_1" op="equ"/>
                <dgm:constr type="ctrY" for="ch" forName="accent_1" refType="h" fact="0.125"/>
                <dgm:constr type="ctrX" for="ch" forName="accent_1" refType="w"/>
                <dgm:constr type="ctrXOff" for="ch" forName="accent_1" refType="h" fact="-0.1082"/>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563"/>
                <dgm:constr type="w" for="ch" forName="accent_2" refType="h" refFor="ch" refForName="accent_2" op="equ"/>
                <dgm:constr type="ctrY" for="ch" forName="accent_2" refType="h" fact="0.3125"/>
                <dgm:constr type="ctrX" for="ch" forName="accent_2" refType="w"/>
                <dgm:constr type="ctrXOff" for="ch" forName="accent_2" refType="h" fact="-0.1978"/>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563"/>
                <dgm:constr type="w" for="ch" forName="accent_3" refType="h" refFor="ch" refForName="accent_3" op="equ"/>
                <dgm:constr type="ctrY" for="ch" forName="accent_3" refType="h" fact="0.5"/>
                <dgm:constr type="ctrX" for="ch" forName="accent_3" refType="w"/>
                <dgm:constr type="ctrXOff" for="ch" forName="accent_3" refType="h" fact="-0.2253"/>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563"/>
                <dgm:constr type="w" for="ch" forName="accent_4" refType="h" refFor="ch" refForName="accent_4" op="equ"/>
                <dgm:constr type="ctrY" for="ch" forName="accent_4" refType="h" fact="0.6875"/>
                <dgm:constr type="ctrX" for="ch" forName="accent_4" refType="w"/>
                <dgm:constr type="ctrXOff" for="ch" forName="accent_4" refType="h" fact="-0.1978"/>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563"/>
                <dgm:constr type="w" for="ch" forName="accent_5" refType="h" refFor="ch" refForName="accent_5" op="equ"/>
                <dgm:constr type="ctrY" for="ch" forName="accent_5" refType="h" fact="0.875"/>
                <dgm:constr type="ctrX" for="ch" forName="accent_5" refType="w"/>
                <dgm:constr type="ctrXOff" for="ch" forName="accent_5" refType="h" fact="-0.1082"/>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primFontSz" for="ch" ptType="node" op="equ" val="65"/>
              </dgm:constrLst>
            </dgm:if>
            <dgm:if name="Name19" axis="ch" ptType="node" func="cnt" op="equ" val="6">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316"/>
                <dgm:constr type="w" for="ch" forName="accent_1" refType="h" refFor="ch" refForName="accent_1" op="equ"/>
                <dgm:constr type="ctrY" for="ch" forName="accent_1" refType="h" fact="0.1053"/>
                <dgm:constr type="ctrX" for="ch" forName="accent_1" refType="w"/>
                <dgm:constr type="ctrXOff" for="ch" forName="accent_1" refType="h" fact="-0.0943"/>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316"/>
                <dgm:constr type="w" for="ch" forName="accent_2" refType="h" refFor="ch" refForName="accent_2" op="equ"/>
                <dgm:constr type="ctrY" for="ch" forName="accent_2" refType="h" fact="0.2632"/>
                <dgm:constr type="ctrX" for="ch" forName="accent_2" refType="w"/>
                <dgm:constr type="ctrXOff" for="ch" forName="accent_2" refType="h" fact="-0.1809"/>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316"/>
                <dgm:constr type="w" for="ch" forName="accent_3" refType="h" refFor="ch" refForName="accent_3" op="equ"/>
                <dgm:constr type="ctrY" for="ch" forName="accent_3" refType="h" fact="0.4211"/>
                <dgm:constr type="ctrX" for="ch" forName="accent_3" refType="w"/>
                <dgm:constr type="ctrXOff" for="ch" forName="accent_3" refType="h" fact="-0.2205"/>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316"/>
                <dgm:constr type="w" for="ch" forName="accent_4" refType="h" refFor="ch" refForName="accent_4" op="equ"/>
                <dgm:constr type="ctrY" for="ch" forName="accent_4" refType="h" fact="0.5789"/>
                <dgm:constr type="ctrX" for="ch" forName="accent_4" refType="w"/>
                <dgm:constr type="ctrXOff" for="ch" forName="accent_4" refType="h" fact="-0.2205"/>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316"/>
                <dgm:constr type="w" for="ch" forName="accent_5" refType="h" refFor="ch" refForName="accent_5" op="equ"/>
                <dgm:constr type="ctrY" for="ch" forName="accent_5" refType="h" fact="0.7368"/>
                <dgm:constr type="ctrX" for="ch" forName="accent_5" refType="w"/>
                <dgm:constr type="ctrXOff" for="ch" forName="accent_5" refType="h" fact="-0.1809"/>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h" for="ch" forName="accent_6" refType="h" fact="0.1316"/>
                <dgm:constr type="w" for="ch" forName="accent_6" refType="h" refFor="ch" refForName="accent_6" op="equ"/>
                <dgm:constr type="ctrY" for="ch" forName="accent_6" refType="h" fact="0.8947"/>
                <dgm:constr type="ctrX" for="ch" forName="accent_6" refType="w"/>
                <dgm:constr type="ctrXOff" for="ch" forName="accent_6" refType="h" fact="-0.0943"/>
                <dgm:constr type="r" for="ch" forName="text_6" refType="ctrX" refFor="ch" refForName="accent_6"/>
                <dgm:constr type="rOff" for="ch" forName="text_6" refType="ctrXOff" refFor="ch" refForName="accent_6"/>
                <dgm:constr type="l" for="ch" forName="text_6"/>
                <dgm:constr type="w" for="ch" forName="text_6" refType="h" refFor="ch" refForName="text_6" op="gte"/>
                <dgm:constr type="h" for="ch" forName="text_6" refType="h" refFor="ch" refForName="accent_6" fact="0.8"/>
                <dgm:constr type="ctrY" for="ch" forName="text_6" refType="ctrY" refFor="ch" refForName="accent_6"/>
                <dgm:constr type="rMarg" for="ch" forName="text_6" refType="w" refFor="ch" refForName="accent_6" fact="1.8"/>
                <dgm:constr type="primFontSz" for="ch" ptType="node" op="equ" val="65"/>
              </dgm:constrLst>
            </dgm:if>
            <dgm:else name="Name20">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136"/>
                <dgm:constr type="w" for="ch" forName="accent_1" refType="h" refFor="ch" refForName="accent_1" op="equ"/>
                <dgm:constr type="ctrY" for="ch" forName="accent_1" refType="h" fact="0.0909"/>
                <dgm:constr type="ctrX" for="ch" forName="accent_1" refType="w"/>
                <dgm:constr type="ctrXOff" for="ch" forName="accent_1" refType="h" fact="-0.0835"/>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136"/>
                <dgm:constr type="w" for="ch" forName="accent_2" refType="h" refFor="ch" refForName="accent_2" op="equ"/>
                <dgm:constr type="ctrY" for="ch" forName="accent_2" refType="h" fact="0.2273"/>
                <dgm:constr type="ctrX" for="ch" forName="accent_2" refType="w"/>
                <dgm:constr type="ctrXOff" for="ch" forName="accent_2" refType="h" fact="-0.1658"/>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136"/>
                <dgm:constr type="w" for="ch" forName="accent_3" refType="h" refFor="ch" refForName="accent_3" op="equ"/>
                <dgm:constr type="ctrY" for="ch" forName="accent_3" refType="h" fact="0.3636"/>
                <dgm:constr type="ctrX" for="ch" forName="accent_3" refType="w"/>
                <dgm:constr type="ctrXOff" for="ch" forName="accent_3" refType="h" fact="-0.2109"/>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136"/>
                <dgm:constr type="w" for="ch" forName="accent_4" refType="h" refFor="ch" refForName="accent_4" op="equ"/>
                <dgm:constr type="ctrY" for="ch" forName="accent_4" refType="h" fact="0.5"/>
                <dgm:constr type="ctrX" for="ch" forName="accent_4" refType="w"/>
                <dgm:constr type="ctrXOff" for="ch" forName="accent_4" refType="h" fact="-0.2253"/>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136"/>
                <dgm:constr type="w" for="ch" forName="accent_5" refType="h" refFor="ch" refForName="accent_5" op="equ"/>
                <dgm:constr type="ctrY" for="ch" forName="accent_5" refType="h" fact="0.6364"/>
                <dgm:constr type="ctrX" for="ch" forName="accent_5" refType="w"/>
                <dgm:constr type="ctrXOff" for="ch" forName="accent_5" refType="h" fact="-0.2109"/>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h" for="ch" forName="accent_6" refType="h" fact="0.1136"/>
                <dgm:constr type="w" for="ch" forName="accent_6" refType="h" refFor="ch" refForName="accent_6" op="equ"/>
                <dgm:constr type="ctrY" for="ch" forName="accent_6" refType="h" fact="0.7727"/>
                <dgm:constr type="ctrX" for="ch" forName="accent_6" refType="w"/>
                <dgm:constr type="ctrXOff" for="ch" forName="accent_6" refType="h" fact="-0.1658"/>
                <dgm:constr type="r" for="ch" forName="text_6" refType="ctrX" refFor="ch" refForName="accent_6"/>
                <dgm:constr type="rOff" for="ch" forName="text_6" refType="ctrXOff" refFor="ch" refForName="accent_6"/>
                <dgm:constr type="l" for="ch" forName="text_6"/>
                <dgm:constr type="w" for="ch" forName="text_6" refType="h" refFor="ch" refForName="text_6" op="gte"/>
                <dgm:constr type="h" for="ch" forName="text_6" refType="h" refFor="ch" refForName="accent_6" fact="0.8"/>
                <dgm:constr type="ctrY" for="ch" forName="text_6" refType="ctrY" refFor="ch" refForName="accent_6"/>
                <dgm:constr type="rMarg" for="ch" forName="text_6" refType="w" refFor="ch" refForName="accent_6" fact="1.8"/>
                <dgm:constr type="h" for="ch" forName="accent_7" refType="h" fact="0.1136"/>
                <dgm:constr type="w" for="ch" forName="accent_7" refType="h" refFor="ch" refForName="accent_7" op="equ"/>
                <dgm:constr type="ctrY" for="ch" forName="accent_7" refType="h" fact="0.9091"/>
                <dgm:constr type="ctrX" for="ch" forName="accent_7" refType="w"/>
                <dgm:constr type="ctrXOff" for="ch" forName="accent_7" refType="h" fact="-0.0835"/>
                <dgm:constr type="r" for="ch" forName="text_7" refType="ctrX" refFor="ch" refForName="accent_7"/>
                <dgm:constr type="rOff" for="ch" forName="text_7" refType="ctrXOff" refFor="ch" refForName="accent_7"/>
                <dgm:constr type="l" for="ch" forName="text_7"/>
                <dgm:constr type="w" for="ch" forName="text_7" refType="h" refFor="ch" refForName="text_7" op="gte"/>
                <dgm:constr type="h" for="ch" forName="text_7" refType="h" refFor="ch" refForName="accent_7" fact="0.8"/>
                <dgm:constr type="ctrY" for="ch" forName="text_7" refType="ctrY" refFor="ch" refForName="accent_7"/>
                <dgm:constr type="rMarg" for="ch" forName="text_7" refType="w" refFor="ch" refForName="accent_7" fact="1.8"/>
                <dgm:constr type="primFontSz" for="ch" ptType="node" op="equ" val="65"/>
              </dgm:constrLst>
            </dgm:else>
          </dgm:choose>
        </dgm:else>
      </dgm:choose>
      <dgm:layoutNode name="cycle">
        <dgm:choose name="Name21">
          <dgm:if name="Name22" func="var" arg="dir" op="equ" val="norm">
            <dgm:alg type="cycle">
              <dgm:param type="stAng" val="45"/>
              <dgm:param type="spanAng" val="90"/>
            </dgm:alg>
          </dgm:if>
          <dgm:else name="Name23">
            <dgm:alg type="cycle">
              <dgm:param type="stAng" val="225"/>
              <dgm:param type="spanAng" val="90"/>
            </dgm:alg>
          </dgm:else>
        </dgm:choose>
        <dgm:shape xmlns:r="http://schemas.openxmlformats.org/officeDocument/2006/relationships" r:blip="">
          <dgm:adjLst/>
        </dgm:shape>
        <dgm:presOf/>
        <dgm:constrLst>
          <dgm:constr type="w" for="ch" val="1"/>
          <dgm:constr type="h" for="ch" val="1"/>
          <dgm:constr type="diam" for="ch" forName="conn" refType="diam"/>
        </dgm:constrLst>
        <dgm:layoutNode name="srcNode">
          <dgm:alg type="sp"/>
          <dgm:shape xmlns:r="http://schemas.openxmlformats.org/officeDocument/2006/relationships" type="rect" r:blip="" hideGeom="1">
            <dgm:adjLst/>
          </dgm:shape>
          <dgm:presOf/>
        </dgm:layoutNode>
        <dgm:layoutNode name="conn" styleLbl="parChTrans1D2">
          <dgm:alg type="conn">
            <dgm:param type="connRout" val="curve"/>
            <dgm:param type="srcNode" val="srcNode"/>
            <dgm:param type="dstNode" val="dstNode"/>
            <dgm:param type="begPts" val="ctr"/>
            <dgm:param type="endPts" val="ctr"/>
            <dgm:param type="endSty" val="noArr"/>
          </dgm:alg>
          <dgm:shape xmlns:r="http://schemas.openxmlformats.org/officeDocument/2006/relationships" type="conn" r:blip="">
            <dgm:adjLst/>
          </dgm:shape>
          <dgm:presOf axis="desOrSelf" ptType="sibTrans" hideLastTrans="0" st="0" cnt="1"/>
          <dgm:constrLst>
            <dgm:constr type="begPad"/>
            <dgm:constr type="endPad"/>
          </dgm:constrLst>
        </dgm:layoutNode>
        <dgm:layoutNode name="extraNode">
          <dgm:alg type="sp"/>
          <dgm:shape xmlns:r="http://schemas.openxmlformats.org/officeDocument/2006/relationships" type="rect" r:blip="" hideGeom="1">
            <dgm:adjLst/>
          </dgm:shape>
          <dgm:presOf/>
        </dgm:layoutNode>
        <dgm:layoutNode name="dstNode">
          <dgm:alg type="sp"/>
          <dgm:shape xmlns:r="http://schemas.openxmlformats.org/officeDocument/2006/relationships" type="rect" r:blip="" hideGeom="1">
            <dgm:adjLst/>
          </dgm:shape>
          <dgm:presOf/>
        </dgm:layoutNode>
      </dgm:layoutNode>
      <dgm:forEach name="wrapper" axis="self" ptType="parTrans">
        <dgm:forEach name="wrapper2" axis="self" ptType="sibTrans" st="2">
          <dgm:forEach name="accentRepeat" axis="self">
            <dgm:layoutNode name="accentRepeatNode" styleLbl="solidFgAcc1">
              <dgm:alg type="sp"/>
              <dgm:shape xmlns:r="http://schemas.openxmlformats.org/officeDocument/2006/relationships" type="ellipse" r:blip="">
                <dgm:adjLst/>
              </dgm:shape>
              <dgm:presOf/>
            </dgm:layoutNode>
          </dgm:forEach>
        </dgm:forEach>
      </dgm:forEach>
      <dgm:forEach name="Name24" axis="ch" ptType="node" cnt="1">
        <dgm:layoutNode name="text_1" styleLbl="node1">
          <dgm:varLst>
            <dgm:bulletEnabled val="1"/>
          </dgm:varLst>
          <dgm:choose name="Name25">
            <dgm:if name="Name26" func="var" arg="dir" op="equ" val="norm">
              <dgm:alg type="tx">
                <dgm:param type="parTxLTRAlign" val="l"/>
                <dgm:param type="shpTxLTRAlignCh" val="l"/>
                <dgm:param type="parTxRTLAlign" val="l"/>
                <dgm:param type="shpTxRTLAlignCh" val="l"/>
              </dgm:alg>
            </dgm:if>
            <dgm:else name="Name2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1">
          <dgm:alg type="sp"/>
          <dgm:shape xmlns:r="http://schemas.openxmlformats.org/officeDocument/2006/relationships" r:blip="">
            <dgm:adjLst/>
          </dgm:shape>
          <dgm:presOf/>
          <dgm:constrLst/>
          <dgm:forEach name="Name28" ref="accentRepeat"/>
        </dgm:layoutNode>
      </dgm:forEach>
      <dgm:forEach name="Name29" axis="ch" ptType="node" st="2" cnt="1">
        <dgm:layoutNode name="text_2" styleLbl="node1">
          <dgm:varLst>
            <dgm:bulletEnabled val="1"/>
          </dgm:varLst>
          <dgm:choose name="Name30">
            <dgm:if name="Name31" func="var" arg="dir" op="equ" val="norm">
              <dgm:alg type="tx">
                <dgm:param type="parTxLTRAlign" val="l"/>
                <dgm:param type="shpTxLTRAlignCh" val="l"/>
                <dgm:param type="parTxRTLAlign" val="l"/>
                <dgm:param type="shpTxRTLAlignCh" val="l"/>
              </dgm:alg>
            </dgm:if>
            <dgm:else name="Name32">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2">
          <dgm:alg type="sp"/>
          <dgm:shape xmlns:r="http://schemas.openxmlformats.org/officeDocument/2006/relationships" r:blip="">
            <dgm:adjLst/>
          </dgm:shape>
          <dgm:presOf/>
          <dgm:constrLst/>
          <dgm:forEach name="Name33" ref="accentRepeat"/>
        </dgm:layoutNode>
      </dgm:forEach>
      <dgm:forEach name="Name34" axis="ch" ptType="node" st="3" cnt="1">
        <dgm:layoutNode name="text_3" styleLbl="node1">
          <dgm:varLst>
            <dgm:bulletEnabled val="1"/>
          </dgm:varLst>
          <dgm:choose name="Name35">
            <dgm:if name="Name36" func="var" arg="dir" op="equ" val="norm">
              <dgm:alg type="tx">
                <dgm:param type="parTxLTRAlign" val="l"/>
                <dgm:param type="shpTxLTRAlignCh" val="l"/>
                <dgm:param type="parTxRTLAlign" val="l"/>
                <dgm:param type="shpTxRTLAlignCh" val="l"/>
              </dgm:alg>
            </dgm:if>
            <dgm:else name="Name3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3">
          <dgm:alg type="sp"/>
          <dgm:shape xmlns:r="http://schemas.openxmlformats.org/officeDocument/2006/relationships" r:blip="">
            <dgm:adjLst/>
          </dgm:shape>
          <dgm:presOf/>
          <dgm:constrLst/>
          <dgm:forEach name="Name38" ref="accentRepeat"/>
        </dgm:layoutNode>
      </dgm:forEach>
      <dgm:forEach name="Name39" axis="ch" ptType="node" st="4" cnt="1">
        <dgm:layoutNode name="text_4" styleLbl="node1">
          <dgm:varLst>
            <dgm:bulletEnabled val="1"/>
          </dgm:varLst>
          <dgm:choose name="Name40">
            <dgm:if name="Name41" func="var" arg="dir" op="equ" val="norm">
              <dgm:alg type="tx">
                <dgm:param type="parTxLTRAlign" val="l"/>
                <dgm:param type="shpTxLTRAlignCh" val="l"/>
                <dgm:param type="parTxRTLAlign" val="l"/>
                <dgm:param type="shpTxRTLAlignCh" val="l"/>
              </dgm:alg>
            </dgm:if>
            <dgm:else name="Name42">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4">
          <dgm:alg type="sp"/>
          <dgm:shape xmlns:r="http://schemas.openxmlformats.org/officeDocument/2006/relationships" r:blip="">
            <dgm:adjLst/>
          </dgm:shape>
          <dgm:presOf/>
          <dgm:constrLst/>
          <dgm:forEach name="Name43" ref="accentRepeat"/>
        </dgm:layoutNode>
      </dgm:forEach>
      <dgm:forEach name="Name44" axis="ch" ptType="node" st="5" cnt="1">
        <dgm:layoutNode name="text_5" styleLbl="node1">
          <dgm:varLst>
            <dgm:bulletEnabled val="1"/>
          </dgm:varLst>
          <dgm:choose name="Name45">
            <dgm:if name="Name46" func="var" arg="dir" op="equ" val="norm">
              <dgm:alg type="tx">
                <dgm:param type="parTxLTRAlign" val="l"/>
                <dgm:param type="shpTxLTRAlignCh" val="l"/>
                <dgm:param type="parTxRTLAlign" val="l"/>
                <dgm:param type="shpTxRTLAlignCh" val="l"/>
              </dgm:alg>
            </dgm:if>
            <dgm:else name="Name4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5">
          <dgm:alg type="sp"/>
          <dgm:shape xmlns:r="http://schemas.openxmlformats.org/officeDocument/2006/relationships" r:blip="">
            <dgm:adjLst/>
          </dgm:shape>
          <dgm:presOf/>
          <dgm:constrLst/>
          <dgm:forEach name="Name48" ref="accentRepeat"/>
        </dgm:layoutNode>
      </dgm:forEach>
      <dgm:forEach name="Name49" axis="ch" ptType="node" st="6" cnt="1">
        <dgm:layoutNode name="text_6" styleLbl="node1">
          <dgm:varLst>
            <dgm:bulletEnabled val="1"/>
          </dgm:varLst>
          <dgm:choose name="Name50">
            <dgm:if name="Name51" func="var" arg="dir" op="equ" val="norm">
              <dgm:alg type="tx">
                <dgm:param type="parTxLTRAlign" val="l"/>
                <dgm:param type="shpTxLTRAlignCh" val="l"/>
                <dgm:param type="parTxRTLAlign" val="l"/>
                <dgm:param type="shpTxRTLAlignCh" val="l"/>
              </dgm:alg>
            </dgm:if>
            <dgm:else name="Name52">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6">
          <dgm:alg type="sp"/>
          <dgm:shape xmlns:r="http://schemas.openxmlformats.org/officeDocument/2006/relationships" r:blip="">
            <dgm:adjLst/>
          </dgm:shape>
          <dgm:presOf/>
          <dgm:constrLst/>
          <dgm:forEach name="Name53" ref="accentRepeat"/>
        </dgm:layoutNode>
      </dgm:forEach>
      <dgm:forEach name="Name54" axis="ch" ptType="node" st="7" cnt="1">
        <dgm:layoutNode name="text_7" styleLbl="node1">
          <dgm:varLst>
            <dgm:bulletEnabled val="1"/>
          </dgm:varLst>
          <dgm:choose name="Name55">
            <dgm:if name="Name56" func="var" arg="dir" op="equ" val="norm">
              <dgm:alg type="tx">
                <dgm:param type="parTxLTRAlign" val="l"/>
                <dgm:param type="shpTxLTRAlignCh" val="l"/>
                <dgm:param type="parTxRTLAlign" val="l"/>
                <dgm:param type="shpTxRTLAlignCh" val="l"/>
              </dgm:alg>
            </dgm:if>
            <dgm:else name="Name5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7">
          <dgm:alg type="sp"/>
          <dgm:shape xmlns:r="http://schemas.openxmlformats.org/officeDocument/2006/relationships" r:blip="">
            <dgm:adjLst/>
          </dgm:shape>
          <dgm:presOf/>
          <dgm:constrLst/>
          <dgm:forEach name="Name58" ref="accentRepeat"/>
        </dgm:layoutNode>
      </dgm:forEach>
    </dgm:layoutNode>
  </dgm:layoutNode>
</dgm:layoutDef>
</file>

<file path=xl/diagrams/layout2.xml><?xml version="1.0" encoding="utf-8"?>
<dgm:layoutDef xmlns:dgm="http://schemas.openxmlformats.org/drawingml/2006/diagram" xmlns:a="http://schemas.openxmlformats.org/drawingml/2006/main" uniqueId="urn:microsoft.com/office/officeart/2008/layout/VerticalCurvedList">
  <dgm:title val=""/>
  <dgm:desc val=""/>
  <dgm:catLst>
    <dgm:cat type="list" pri="20000"/>
  </dgm:catLst>
  <dgm:sampData>
    <dgm:dataModel>
      <dgm:ptLst>
        <dgm:pt modelId="0" type="doc"/>
        <dgm:pt modelId="1">
          <dgm:prSet phldr="1"/>
        </dgm:pt>
        <dgm:pt modelId="2">
          <dgm:prSet phldr="1"/>
        </dgm:pt>
        <dgm:pt modelId="3">
          <dgm:prSet phldr="1"/>
        </dgm:pt>
      </dgm:ptLst>
      <dgm:cxnLst>
        <dgm:cxn modelId="4" srcId="0" destId="1" srcOrd="0" destOrd="0"/>
        <dgm:cxn modelId="5" srcId="0" destId="2" srcOrd="1" destOrd="0"/>
        <dgm:cxn modelId="6" srcId="0" destId="3" srcOrd="2" destOrd="0"/>
      </dgm:cxnLst>
      <dgm:bg/>
      <dgm:whole/>
    </dgm:dataModel>
  </dgm:sampData>
  <dgm:styleData>
    <dgm:dataModel>
      <dgm:ptLst>
        <dgm:pt modelId="0" type="doc"/>
        <dgm:pt modelId="1">
          <dgm:prSet phldr="1"/>
        </dgm:pt>
        <dgm:pt modelId="2">
          <dgm:prSet phldr="1"/>
        </dgm:pt>
      </dgm:ptLst>
      <dgm:cxnLst>
        <dgm:cxn modelId="3" srcId="0" destId="1" srcOrd="0" destOrd="0"/>
        <dgm:cxn modelId="4" srcId="0" destId="2" srcOrd="1" destOrd="0"/>
      </dgm:cxnLst>
      <dgm:bg/>
      <dgm:whole/>
    </dgm:dataModel>
  </dgm:styleData>
  <dgm:clrData>
    <dgm:dataModel>
      <dgm:ptLst>
        <dgm:pt modelId="0" type="doc"/>
        <dgm:pt modelId="1">
          <dgm:prSet phldr="1"/>
        </dgm:pt>
        <dgm:pt modelId="2">
          <dgm:prSet phldr="1"/>
        </dgm:pt>
        <dgm:pt modelId="3">
          <dgm:prSet phldr="1"/>
        </dgm:pt>
        <dgm:pt modelId="4">
          <dgm:prSet phldr="1"/>
        </dgm:pt>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chMax val="7"/>
      <dgm:chPref val="7"/>
      <dgm:dir/>
    </dgm:varLst>
    <dgm:alg type="composite"/>
    <dgm:shape xmlns:r="http://schemas.openxmlformats.org/officeDocument/2006/relationships" r:blip="">
      <dgm:adjLst/>
    </dgm:shape>
    <dgm:constrLst>
      <dgm:constr type="w" for="ch" refType="h" refFor="ch" op="gte" fact="0.8"/>
    </dgm:constrLst>
    <dgm:layoutNode name="Name1">
      <dgm:alg type="composite"/>
      <dgm:shape xmlns:r="http://schemas.openxmlformats.org/officeDocument/2006/relationships" r:blip="">
        <dgm:adjLst/>
      </dgm:shape>
      <dgm:choose name="Name2">
        <dgm:if name="Name3" func="var" arg="dir" op="equ" val="norm">
          <dgm:choose name="Name4">
            <dgm:if name="Name5" axis="ch" ptType="node" func="cnt" op="equ" val="1">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625"/>
                <dgm:constr type="w" for="ch" forName="accent_1" refType="h" refFor="ch" refForName="accent_1" op="equ"/>
                <dgm:constr type="ctrY" for="ch" forName="accent_1" refType="h" fact="0.5"/>
                <dgm:constr type="ctrX" for="ch" forName="accent_1" refType="h" fact="0.2253"/>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primFontSz" for="ch" ptType="node" op="equ" val="65"/>
              </dgm:constrLst>
            </dgm:if>
            <dgm:if name="Name6" axis="ch" ptType="node" func="cnt" op="equ" val="2">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3571"/>
                <dgm:constr type="w" for="ch" forName="accent_1" refType="h" refFor="ch" refForName="accent_1" op="equ"/>
                <dgm:constr type="ctrY" for="ch" forName="accent_1" refType="h" fact="0.2857"/>
                <dgm:constr type="ctrX" for="ch" forName="accent_1" refType="h" fact="0.1891"/>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3571"/>
                <dgm:constr type="w" for="ch" forName="accent_2" refType="h" refFor="ch" refForName="accent_2" op="equ"/>
                <dgm:constr type="ctrY" for="ch" forName="accent_2" refType="h" fact="0.7143"/>
                <dgm:constr type="ctrX" for="ch" forName="accent_2" refType="h" fact="0.1891"/>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primFontSz" for="ch" ptType="node" op="equ" val="65"/>
              </dgm:constrLst>
            </dgm:if>
            <dgm:if name="Name7" axis="ch" ptType="node" func="cnt" op="equ" val="3">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25"/>
                <dgm:constr type="w" for="ch" forName="accent_1" refType="h" refFor="ch" refForName="accent_1" op="equ"/>
                <dgm:constr type="ctrY" for="ch" forName="accent_1" refType="h" fact="0.2"/>
                <dgm:constr type="ctrX" for="ch" forName="accent_1" refType="h" fact="0.1526"/>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25"/>
                <dgm:constr type="w" for="ch" forName="accent_2" refType="h" refFor="ch" refForName="accent_2" op="equ"/>
                <dgm:constr type="ctrY" for="ch" forName="accent_2" refType="h" fact="0.5"/>
                <dgm:constr type="ctrX" for="ch" forName="accent_2" refType="h" fact="0.2253"/>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25"/>
                <dgm:constr type="w" for="ch" forName="accent_3" refType="h" refFor="ch" refForName="accent_3" op="equ"/>
                <dgm:constr type="ctrY" for="ch" forName="accent_3" refType="h" fact="0.8"/>
                <dgm:constr type="ctrX" for="ch" forName="accent_3" refType="h" fact="0.1526"/>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primFontSz" for="ch" ptType="node" op="equ" val="65"/>
              </dgm:constrLst>
            </dgm:if>
            <dgm:if name="Name8" axis="ch" ptType="node" func="cnt" op="equ" val="4">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923"/>
                <dgm:constr type="w" for="ch" forName="accent_1" refType="h" refFor="ch" refForName="accent_1" op="equ"/>
                <dgm:constr type="ctrY" for="ch" forName="accent_1" refType="h" fact="0.1538"/>
                <dgm:constr type="ctrX" for="ch" forName="accent_1" refType="h" fact="0.1268"/>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923"/>
                <dgm:constr type="w" for="ch" forName="accent_2" refType="h" refFor="ch" refForName="accent_2" op="equ"/>
                <dgm:constr type="ctrY" for="ch" forName="accent_2" refType="h" fact="0.3846"/>
                <dgm:constr type="ctrX" for="ch" forName="accent_2" refType="h" fact="0.215"/>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923"/>
                <dgm:constr type="w" for="ch" forName="accent_3" refType="h" refFor="ch" refForName="accent_3" op="equ"/>
                <dgm:constr type="ctrY" for="ch" forName="accent_3" refType="h" fact="0.6154"/>
                <dgm:constr type="ctrX" for="ch" forName="accent_3" refType="h" fact="0.215"/>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923"/>
                <dgm:constr type="w" for="ch" forName="accent_4" refType="h" refFor="ch" refForName="accent_4" op="equ"/>
                <dgm:constr type="ctrY" for="ch" forName="accent_4" refType="h" fact="0.8462"/>
                <dgm:constr type="ctrX" for="ch" forName="accent_4" refType="h" fact="0.1268"/>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primFontSz" for="ch" ptType="node" op="equ" val="65"/>
              </dgm:constrLst>
            </dgm:if>
            <dgm:if name="Name9" axis="ch" ptType="node" func="cnt" op="equ" val="5">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563"/>
                <dgm:constr type="w" for="ch" forName="accent_1" refType="h" refFor="ch" refForName="accent_1" op="equ"/>
                <dgm:constr type="ctrY" for="ch" forName="accent_1" refType="h" fact="0.125"/>
                <dgm:constr type="ctrX" for="ch" forName="accent_1" refType="h" fact="0.1082"/>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563"/>
                <dgm:constr type="w" for="ch" forName="accent_2" refType="h" refFor="ch" refForName="accent_2" op="equ"/>
                <dgm:constr type="ctrY" for="ch" forName="accent_2" refType="h" fact="0.3125"/>
                <dgm:constr type="ctrX" for="ch" forName="accent_2" refType="h" fact="0.1978"/>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563"/>
                <dgm:constr type="w" for="ch" forName="accent_3" refType="h" refFor="ch" refForName="accent_3" op="equ"/>
                <dgm:constr type="ctrY" for="ch" forName="accent_3" refType="h" fact="0.5"/>
                <dgm:constr type="ctrX" for="ch" forName="accent_3" refType="h" fact="0.2253"/>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563"/>
                <dgm:constr type="w" for="ch" forName="accent_4" refType="h" refFor="ch" refForName="accent_4" op="equ"/>
                <dgm:constr type="ctrY" for="ch" forName="accent_4" refType="h" fact="0.6875"/>
                <dgm:constr type="ctrX" for="ch" forName="accent_4" refType="h" fact="0.1978"/>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563"/>
                <dgm:constr type="w" for="ch" forName="accent_5" refType="h" refFor="ch" refForName="accent_5" op="equ"/>
                <dgm:constr type="ctrY" for="ch" forName="accent_5" refType="h" fact="0.875"/>
                <dgm:constr type="ctrX" for="ch" forName="accent_5" refType="h" fact="0.1082"/>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primFontSz" for="ch" ptType="node" op="equ" val="65"/>
              </dgm:constrLst>
            </dgm:if>
            <dgm:if name="Name10" axis="ch" ptType="node" func="cnt" op="equ" val="6">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316"/>
                <dgm:constr type="w" for="ch" forName="accent_1" refType="h" refFor="ch" refForName="accent_1" op="equ"/>
                <dgm:constr type="ctrY" for="ch" forName="accent_1" refType="h" fact="0.1053"/>
                <dgm:constr type="ctrX" for="ch" forName="accent_1" refType="h" fact="0.0943"/>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316"/>
                <dgm:constr type="w" for="ch" forName="accent_2" refType="h" refFor="ch" refForName="accent_2" op="equ"/>
                <dgm:constr type="ctrY" for="ch" forName="accent_2" refType="h" fact="0.2632"/>
                <dgm:constr type="ctrX" for="ch" forName="accent_2" refType="h" fact="0.1809"/>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316"/>
                <dgm:constr type="w" for="ch" forName="accent_3" refType="h" refFor="ch" refForName="accent_3" op="equ"/>
                <dgm:constr type="ctrY" for="ch" forName="accent_3" refType="h" fact="0.4211"/>
                <dgm:constr type="ctrX" for="ch" forName="accent_3" refType="h" fact="0.2205"/>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316"/>
                <dgm:constr type="w" for="ch" forName="accent_4" refType="h" refFor="ch" refForName="accent_4" op="equ"/>
                <dgm:constr type="ctrY" for="ch" forName="accent_4" refType="h" fact="0.5789"/>
                <dgm:constr type="ctrX" for="ch" forName="accent_4" refType="h" fact="0.2205"/>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316"/>
                <dgm:constr type="w" for="ch" forName="accent_5" refType="h" refFor="ch" refForName="accent_5" op="equ"/>
                <dgm:constr type="ctrY" for="ch" forName="accent_5" refType="h" fact="0.7368"/>
                <dgm:constr type="ctrX" for="ch" forName="accent_5" refType="h" fact="0.1809"/>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h" for="ch" forName="accent_6" refType="h" fact="0.1316"/>
                <dgm:constr type="w" for="ch" forName="accent_6" refType="h" refFor="ch" refForName="accent_6" op="equ"/>
                <dgm:constr type="ctrY" for="ch" forName="accent_6" refType="h" fact="0.8947"/>
                <dgm:constr type="ctrX" for="ch" forName="accent_6" refType="h" fact="0.0943"/>
                <dgm:constr type="l" for="ch" forName="text_6" refType="ctrX" refFor="ch" refForName="accent_6"/>
                <dgm:constr type="r" for="ch" forName="text_6" refType="w"/>
                <dgm:constr type="w" for="ch" forName="text_6" refType="h" refFor="ch" refForName="text_6" op="gte"/>
                <dgm:constr type="h" for="ch" forName="text_6" refType="h" refFor="ch" refForName="accent_6" fact="0.8"/>
                <dgm:constr type="ctrY" for="ch" forName="text_6" refType="ctrY" refFor="ch" refForName="accent_6"/>
                <dgm:constr type="lMarg" for="ch" forName="text_6" refType="w" refFor="ch" refForName="accent_6" fact="1.8"/>
                <dgm:constr type="primFontSz" for="ch" ptType="node" op="equ" val="65"/>
              </dgm:constrLst>
            </dgm:if>
            <dgm:else name="Name11">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136"/>
                <dgm:constr type="w" for="ch" forName="accent_1" refType="h" refFor="ch" refForName="accent_1" op="equ"/>
                <dgm:constr type="ctrY" for="ch" forName="accent_1" refType="h" fact="0.0909"/>
                <dgm:constr type="ctrX" for="ch" forName="accent_1" refType="h" fact="0.0835"/>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136"/>
                <dgm:constr type="w" for="ch" forName="accent_2" refType="h" refFor="ch" refForName="accent_2" op="equ"/>
                <dgm:constr type="ctrY" for="ch" forName="accent_2" refType="h" fact="0.2273"/>
                <dgm:constr type="ctrX" for="ch" forName="accent_2" refType="h" fact="0.1658"/>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136"/>
                <dgm:constr type="w" for="ch" forName="accent_3" refType="h" refFor="ch" refForName="accent_3" op="equ"/>
                <dgm:constr type="ctrY" for="ch" forName="accent_3" refType="h" fact="0.3636"/>
                <dgm:constr type="ctrX" for="ch" forName="accent_3" refType="h" fact="0.2109"/>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136"/>
                <dgm:constr type="w" for="ch" forName="accent_4" refType="h" refFor="ch" refForName="accent_4" op="equ"/>
                <dgm:constr type="ctrY" for="ch" forName="accent_4" refType="h" fact="0.5"/>
                <dgm:constr type="ctrX" for="ch" forName="accent_4" refType="h" fact="0.2253"/>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136"/>
                <dgm:constr type="w" for="ch" forName="accent_5" refType="h" refFor="ch" refForName="accent_5" op="equ"/>
                <dgm:constr type="ctrY" for="ch" forName="accent_5" refType="h" fact="0.6364"/>
                <dgm:constr type="ctrX" for="ch" forName="accent_5" refType="h" fact="0.2109"/>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h" for="ch" forName="accent_6" refType="h" fact="0.1136"/>
                <dgm:constr type="w" for="ch" forName="accent_6" refType="h" refFor="ch" refForName="accent_6" op="equ"/>
                <dgm:constr type="ctrY" for="ch" forName="accent_6" refType="h" fact="0.7727"/>
                <dgm:constr type="ctrX" for="ch" forName="accent_6" refType="h" fact="0.1658"/>
                <dgm:constr type="l" for="ch" forName="text_6" refType="ctrX" refFor="ch" refForName="accent_6"/>
                <dgm:constr type="r" for="ch" forName="text_6" refType="w"/>
                <dgm:constr type="w" for="ch" forName="text_6" refType="h" refFor="ch" refForName="text_6" op="gte"/>
                <dgm:constr type="h" for="ch" forName="text_6" refType="h" refFor="ch" refForName="accent_6" fact="0.8"/>
                <dgm:constr type="ctrY" for="ch" forName="text_6" refType="ctrY" refFor="ch" refForName="accent_6"/>
                <dgm:constr type="lMarg" for="ch" forName="text_6" refType="w" refFor="ch" refForName="accent_6" fact="1.8"/>
                <dgm:constr type="h" for="ch" forName="accent_7" refType="h" fact="0.1136"/>
                <dgm:constr type="w" for="ch" forName="accent_7" refType="h" refFor="ch" refForName="accent_7" op="equ"/>
                <dgm:constr type="ctrY" for="ch" forName="accent_7" refType="h" fact="0.9091"/>
                <dgm:constr type="ctrX" for="ch" forName="accent_7" refType="h" fact="0.0835"/>
                <dgm:constr type="l" for="ch" forName="text_7" refType="ctrX" refFor="ch" refForName="accent_7"/>
                <dgm:constr type="r" for="ch" forName="text_7" refType="w"/>
                <dgm:constr type="w" for="ch" forName="text_7" refType="h" refFor="ch" refForName="text_7" op="gte"/>
                <dgm:constr type="h" for="ch" forName="text_7" refType="h" refFor="ch" refForName="accent_7" fact="0.8"/>
                <dgm:constr type="ctrY" for="ch" forName="text_7" refType="ctrY" refFor="ch" refForName="accent_7"/>
                <dgm:constr type="lMarg" for="ch" forName="text_7" refType="w" refFor="ch" refForName="accent_7" fact="1.8"/>
                <dgm:constr type="primFontSz" for="ch" ptType="node" op="equ" val="65"/>
              </dgm:constrLst>
            </dgm:else>
          </dgm:choose>
        </dgm:if>
        <dgm:else name="Name12">
          <dgm:choose name="Name13">
            <dgm:if name="Name14" axis="ch" ptType="node" func="cnt" op="equ" val="1">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625"/>
                <dgm:constr type="w" for="ch" forName="accent_1" refType="h" refFor="ch" refForName="accent_1" op="equ"/>
                <dgm:constr type="ctrY" for="ch" forName="accent_1" refType="h" fact="0.5"/>
                <dgm:constr type="ctrX" for="ch" forName="accent_1" refType="w"/>
                <dgm:constr type="ctrXOff" for="ch" forName="accent_1" refType="h" fact="-0.2253"/>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primFontSz" for="ch" ptType="node" op="equ" val="65"/>
              </dgm:constrLst>
            </dgm:if>
            <dgm:if name="Name15" axis="ch" ptType="node" func="cnt" op="equ" val="2">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3571"/>
                <dgm:constr type="w" for="ch" forName="accent_1" refType="h" refFor="ch" refForName="accent_1" op="equ"/>
                <dgm:constr type="ctrY" for="ch" forName="accent_1" refType="h" fact="0.2857"/>
                <dgm:constr type="ctrX" for="ch" forName="accent_1" refType="w"/>
                <dgm:constr type="ctrXOff" for="ch" forName="accent_1" refType="h" fact="-0.1891"/>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3571"/>
                <dgm:constr type="w" for="ch" forName="accent_2" refType="h" refFor="ch" refForName="accent_2" op="equ"/>
                <dgm:constr type="ctrY" for="ch" forName="accent_2" refType="h" fact="0.7143"/>
                <dgm:constr type="ctrX" for="ch" forName="accent_2" refType="w"/>
                <dgm:constr type="ctrXOff" for="ch" forName="accent_2" refType="h" fact="-0.1891"/>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primFontSz" for="ch" ptType="node" op="equ" val="65"/>
              </dgm:constrLst>
            </dgm:if>
            <dgm:if name="Name16" axis="ch" ptType="node" func="cnt" op="equ" val="3">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25"/>
                <dgm:constr type="w" for="ch" forName="accent_1" refType="h" refFor="ch" refForName="accent_1" op="equ"/>
                <dgm:constr type="ctrY" for="ch" forName="accent_1" refType="h" fact="0.2"/>
                <dgm:constr type="ctrX" for="ch" forName="accent_1" refType="w"/>
                <dgm:constr type="ctrXOff" for="ch" forName="accent_1" refType="h" fact="-0.1526"/>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25"/>
                <dgm:constr type="w" for="ch" forName="accent_2" refType="h" refFor="ch" refForName="accent_2" op="equ"/>
                <dgm:constr type="ctrY" for="ch" forName="accent_2" refType="h" fact="0.5"/>
                <dgm:constr type="ctrX" for="ch" forName="accent_2" refType="w"/>
                <dgm:constr type="ctrXOff" for="ch" forName="accent_2" refType="h" fact="-0.2253"/>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25"/>
                <dgm:constr type="w" for="ch" forName="accent_3" refType="h" refFor="ch" refForName="accent_3" op="equ"/>
                <dgm:constr type="ctrY" for="ch" forName="accent_3" refType="h" fact="0.8"/>
                <dgm:constr type="ctrX" for="ch" forName="accent_3" refType="w"/>
                <dgm:constr type="ctrXOff" for="ch" forName="accent_3" refType="h" fact="-0.1526"/>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primFontSz" for="ch" ptType="node" op="equ" val="65"/>
              </dgm:constrLst>
            </dgm:if>
            <dgm:if name="Name17" axis="ch" ptType="node" func="cnt" op="equ" val="4">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923"/>
                <dgm:constr type="w" for="ch" forName="accent_1" refType="h" refFor="ch" refForName="accent_1" op="equ"/>
                <dgm:constr type="ctrY" for="ch" forName="accent_1" refType="h" fact="0.1538"/>
                <dgm:constr type="ctrX" for="ch" forName="accent_1" refType="w"/>
                <dgm:constr type="ctrXOff" for="ch" forName="accent_1" refType="h" fact="-0.1268"/>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923"/>
                <dgm:constr type="w" for="ch" forName="accent_2" refType="h" refFor="ch" refForName="accent_2" op="equ"/>
                <dgm:constr type="ctrY" for="ch" forName="accent_2" refType="h" fact="0.3846"/>
                <dgm:constr type="ctrX" for="ch" forName="accent_2" refType="w"/>
                <dgm:constr type="ctrXOff" for="ch" forName="accent_2" refType="h" fact="-0.215"/>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923"/>
                <dgm:constr type="w" for="ch" forName="accent_3" refType="h" refFor="ch" refForName="accent_3" op="equ"/>
                <dgm:constr type="ctrY" for="ch" forName="accent_3" refType="h" fact="0.6154"/>
                <dgm:constr type="ctrX" for="ch" forName="accent_3" refType="w"/>
                <dgm:constr type="ctrXOff" for="ch" forName="accent_3" refType="h" fact="-0.215"/>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923"/>
                <dgm:constr type="w" for="ch" forName="accent_4" refType="h" refFor="ch" refForName="accent_4" op="equ"/>
                <dgm:constr type="ctrY" for="ch" forName="accent_4" refType="h" fact="0.8462"/>
                <dgm:constr type="ctrX" for="ch" forName="accent_4" refType="w"/>
                <dgm:constr type="ctrXOff" for="ch" forName="accent_4" refType="h" fact="-0.1268"/>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primFontSz" for="ch" ptType="node" op="equ" val="65"/>
              </dgm:constrLst>
            </dgm:if>
            <dgm:if name="Name18" axis="ch" ptType="node" func="cnt" op="equ" val="5">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563"/>
                <dgm:constr type="w" for="ch" forName="accent_1" refType="h" refFor="ch" refForName="accent_1" op="equ"/>
                <dgm:constr type="ctrY" for="ch" forName="accent_1" refType="h" fact="0.125"/>
                <dgm:constr type="ctrX" for="ch" forName="accent_1" refType="w"/>
                <dgm:constr type="ctrXOff" for="ch" forName="accent_1" refType="h" fact="-0.1082"/>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563"/>
                <dgm:constr type="w" for="ch" forName="accent_2" refType="h" refFor="ch" refForName="accent_2" op="equ"/>
                <dgm:constr type="ctrY" for="ch" forName="accent_2" refType="h" fact="0.3125"/>
                <dgm:constr type="ctrX" for="ch" forName="accent_2" refType="w"/>
                <dgm:constr type="ctrXOff" for="ch" forName="accent_2" refType="h" fact="-0.1978"/>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563"/>
                <dgm:constr type="w" for="ch" forName="accent_3" refType="h" refFor="ch" refForName="accent_3" op="equ"/>
                <dgm:constr type="ctrY" for="ch" forName="accent_3" refType="h" fact="0.5"/>
                <dgm:constr type="ctrX" for="ch" forName="accent_3" refType="w"/>
                <dgm:constr type="ctrXOff" for="ch" forName="accent_3" refType="h" fact="-0.2253"/>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563"/>
                <dgm:constr type="w" for="ch" forName="accent_4" refType="h" refFor="ch" refForName="accent_4" op="equ"/>
                <dgm:constr type="ctrY" for="ch" forName="accent_4" refType="h" fact="0.6875"/>
                <dgm:constr type="ctrX" for="ch" forName="accent_4" refType="w"/>
                <dgm:constr type="ctrXOff" for="ch" forName="accent_4" refType="h" fact="-0.1978"/>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563"/>
                <dgm:constr type="w" for="ch" forName="accent_5" refType="h" refFor="ch" refForName="accent_5" op="equ"/>
                <dgm:constr type="ctrY" for="ch" forName="accent_5" refType="h" fact="0.875"/>
                <dgm:constr type="ctrX" for="ch" forName="accent_5" refType="w"/>
                <dgm:constr type="ctrXOff" for="ch" forName="accent_5" refType="h" fact="-0.1082"/>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primFontSz" for="ch" ptType="node" op="equ" val="65"/>
              </dgm:constrLst>
            </dgm:if>
            <dgm:if name="Name19" axis="ch" ptType="node" func="cnt" op="equ" val="6">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316"/>
                <dgm:constr type="w" for="ch" forName="accent_1" refType="h" refFor="ch" refForName="accent_1" op="equ"/>
                <dgm:constr type="ctrY" for="ch" forName="accent_1" refType="h" fact="0.1053"/>
                <dgm:constr type="ctrX" for="ch" forName="accent_1" refType="w"/>
                <dgm:constr type="ctrXOff" for="ch" forName="accent_1" refType="h" fact="-0.0943"/>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316"/>
                <dgm:constr type="w" for="ch" forName="accent_2" refType="h" refFor="ch" refForName="accent_2" op="equ"/>
                <dgm:constr type="ctrY" for="ch" forName="accent_2" refType="h" fact="0.2632"/>
                <dgm:constr type="ctrX" for="ch" forName="accent_2" refType="w"/>
                <dgm:constr type="ctrXOff" for="ch" forName="accent_2" refType="h" fact="-0.1809"/>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316"/>
                <dgm:constr type="w" for="ch" forName="accent_3" refType="h" refFor="ch" refForName="accent_3" op="equ"/>
                <dgm:constr type="ctrY" for="ch" forName="accent_3" refType="h" fact="0.4211"/>
                <dgm:constr type="ctrX" for="ch" forName="accent_3" refType="w"/>
                <dgm:constr type="ctrXOff" for="ch" forName="accent_3" refType="h" fact="-0.2205"/>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316"/>
                <dgm:constr type="w" for="ch" forName="accent_4" refType="h" refFor="ch" refForName="accent_4" op="equ"/>
                <dgm:constr type="ctrY" for="ch" forName="accent_4" refType="h" fact="0.5789"/>
                <dgm:constr type="ctrX" for="ch" forName="accent_4" refType="w"/>
                <dgm:constr type="ctrXOff" for="ch" forName="accent_4" refType="h" fact="-0.2205"/>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316"/>
                <dgm:constr type="w" for="ch" forName="accent_5" refType="h" refFor="ch" refForName="accent_5" op="equ"/>
                <dgm:constr type="ctrY" for="ch" forName="accent_5" refType="h" fact="0.7368"/>
                <dgm:constr type="ctrX" for="ch" forName="accent_5" refType="w"/>
                <dgm:constr type="ctrXOff" for="ch" forName="accent_5" refType="h" fact="-0.1809"/>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h" for="ch" forName="accent_6" refType="h" fact="0.1316"/>
                <dgm:constr type="w" for="ch" forName="accent_6" refType="h" refFor="ch" refForName="accent_6" op="equ"/>
                <dgm:constr type="ctrY" for="ch" forName="accent_6" refType="h" fact="0.8947"/>
                <dgm:constr type="ctrX" for="ch" forName="accent_6" refType="w"/>
                <dgm:constr type="ctrXOff" for="ch" forName="accent_6" refType="h" fact="-0.0943"/>
                <dgm:constr type="r" for="ch" forName="text_6" refType="ctrX" refFor="ch" refForName="accent_6"/>
                <dgm:constr type="rOff" for="ch" forName="text_6" refType="ctrXOff" refFor="ch" refForName="accent_6"/>
                <dgm:constr type="l" for="ch" forName="text_6"/>
                <dgm:constr type="w" for="ch" forName="text_6" refType="h" refFor="ch" refForName="text_6" op="gte"/>
                <dgm:constr type="h" for="ch" forName="text_6" refType="h" refFor="ch" refForName="accent_6" fact="0.8"/>
                <dgm:constr type="ctrY" for="ch" forName="text_6" refType="ctrY" refFor="ch" refForName="accent_6"/>
                <dgm:constr type="rMarg" for="ch" forName="text_6" refType="w" refFor="ch" refForName="accent_6" fact="1.8"/>
                <dgm:constr type="primFontSz" for="ch" ptType="node" op="equ" val="65"/>
              </dgm:constrLst>
            </dgm:if>
            <dgm:else name="Name20">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136"/>
                <dgm:constr type="w" for="ch" forName="accent_1" refType="h" refFor="ch" refForName="accent_1" op="equ"/>
                <dgm:constr type="ctrY" for="ch" forName="accent_1" refType="h" fact="0.0909"/>
                <dgm:constr type="ctrX" for="ch" forName="accent_1" refType="w"/>
                <dgm:constr type="ctrXOff" for="ch" forName="accent_1" refType="h" fact="-0.0835"/>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136"/>
                <dgm:constr type="w" for="ch" forName="accent_2" refType="h" refFor="ch" refForName="accent_2" op="equ"/>
                <dgm:constr type="ctrY" for="ch" forName="accent_2" refType="h" fact="0.2273"/>
                <dgm:constr type="ctrX" for="ch" forName="accent_2" refType="w"/>
                <dgm:constr type="ctrXOff" for="ch" forName="accent_2" refType="h" fact="-0.1658"/>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136"/>
                <dgm:constr type="w" for="ch" forName="accent_3" refType="h" refFor="ch" refForName="accent_3" op="equ"/>
                <dgm:constr type="ctrY" for="ch" forName="accent_3" refType="h" fact="0.3636"/>
                <dgm:constr type="ctrX" for="ch" forName="accent_3" refType="w"/>
                <dgm:constr type="ctrXOff" for="ch" forName="accent_3" refType="h" fact="-0.2109"/>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136"/>
                <dgm:constr type="w" for="ch" forName="accent_4" refType="h" refFor="ch" refForName="accent_4" op="equ"/>
                <dgm:constr type="ctrY" for="ch" forName="accent_4" refType="h" fact="0.5"/>
                <dgm:constr type="ctrX" for="ch" forName="accent_4" refType="w"/>
                <dgm:constr type="ctrXOff" for="ch" forName="accent_4" refType="h" fact="-0.2253"/>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136"/>
                <dgm:constr type="w" for="ch" forName="accent_5" refType="h" refFor="ch" refForName="accent_5" op="equ"/>
                <dgm:constr type="ctrY" for="ch" forName="accent_5" refType="h" fact="0.6364"/>
                <dgm:constr type="ctrX" for="ch" forName="accent_5" refType="w"/>
                <dgm:constr type="ctrXOff" for="ch" forName="accent_5" refType="h" fact="-0.2109"/>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h" for="ch" forName="accent_6" refType="h" fact="0.1136"/>
                <dgm:constr type="w" for="ch" forName="accent_6" refType="h" refFor="ch" refForName="accent_6" op="equ"/>
                <dgm:constr type="ctrY" for="ch" forName="accent_6" refType="h" fact="0.7727"/>
                <dgm:constr type="ctrX" for="ch" forName="accent_6" refType="w"/>
                <dgm:constr type="ctrXOff" for="ch" forName="accent_6" refType="h" fact="-0.1658"/>
                <dgm:constr type="r" for="ch" forName="text_6" refType="ctrX" refFor="ch" refForName="accent_6"/>
                <dgm:constr type="rOff" for="ch" forName="text_6" refType="ctrXOff" refFor="ch" refForName="accent_6"/>
                <dgm:constr type="l" for="ch" forName="text_6"/>
                <dgm:constr type="w" for="ch" forName="text_6" refType="h" refFor="ch" refForName="text_6" op="gte"/>
                <dgm:constr type="h" for="ch" forName="text_6" refType="h" refFor="ch" refForName="accent_6" fact="0.8"/>
                <dgm:constr type="ctrY" for="ch" forName="text_6" refType="ctrY" refFor="ch" refForName="accent_6"/>
                <dgm:constr type="rMarg" for="ch" forName="text_6" refType="w" refFor="ch" refForName="accent_6" fact="1.8"/>
                <dgm:constr type="h" for="ch" forName="accent_7" refType="h" fact="0.1136"/>
                <dgm:constr type="w" for="ch" forName="accent_7" refType="h" refFor="ch" refForName="accent_7" op="equ"/>
                <dgm:constr type="ctrY" for="ch" forName="accent_7" refType="h" fact="0.9091"/>
                <dgm:constr type="ctrX" for="ch" forName="accent_7" refType="w"/>
                <dgm:constr type="ctrXOff" for="ch" forName="accent_7" refType="h" fact="-0.0835"/>
                <dgm:constr type="r" for="ch" forName="text_7" refType="ctrX" refFor="ch" refForName="accent_7"/>
                <dgm:constr type="rOff" for="ch" forName="text_7" refType="ctrXOff" refFor="ch" refForName="accent_7"/>
                <dgm:constr type="l" for="ch" forName="text_7"/>
                <dgm:constr type="w" for="ch" forName="text_7" refType="h" refFor="ch" refForName="text_7" op="gte"/>
                <dgm:constr type="h" for="ch" forName="text_7" refType="h" refFor="ch" refForName="accent_7" fact="0.8"/>
                <dgm:constr type="ctrY" for="ch" forName="text_7" refType="ctrY" refFor="ch" refForName="accent_7"/>
                <dgm:constr type="rMarg" for="ch" forName="text_7" refType="w" refFor="ch" refForName="accent_7" fact="1.8"/>
                <dgm:constr type="primFontSz" for="ch" ptType="node" op="equ" val="65"/>
              </dgm:constrLst>
            </dgm:else>
          </dgm:choose>
        </dgm:else>
      </dgm:choose>
      <dgm:layoutNode name="cycle">
        <dgm:choose name="Name21">
          <dgm:if name="Name22" func="var" arg="dir" op="equ" val="norm">
            <dgm:alg type="cycle">
              <dgm:param type="stAng" val="45"/>
              <dgm:param type="spanAng" val="90"/>
            </dgm:alg>
          </dgm:if>
          <dgm:else name="Name23">
            <dgm:alg type="cycle">
              <dgm:param type="stAng" val="225"/>
              <dgm:param type="spanAng" val="90"/>
            </dgm:alg>
          </dgm:else>
        </dgm:choose>
        <dgm:shape xmlns:r="http://schemas.openxmlformats.org/officeDocument/2006/relationships" r:blip="">
          <dgm:adjLst/>
        </dgm:shape>
        <dgm:presOf/>
        <dgm:constrLst>
          <dgm:constr type="w" for="ch" val="1"/>
          <dgm:constr type="h" for="ch" val="1"/>
          <dgm:constr type="diam" for="ch" forName="conn" refType="diam"/>
        </dgm:constrLst>
        <dgm:layoutNode name="srcNode">
          <dgm:alg type="sp"/>
          <dgm:shape xmlns:r="http://schemas.openxmlformats.org/officeDocument/2006/relationships" type="rect" r:blip="" hideGeom="1">
            <dgm:adjLst/>
          </dgm:shape>
          <dgm:presOf/>
        </dgm:layoutNode>
        <dgm:layoutNode name="conn" styleLbl="parChTrans1D2">
          <dgm:alg type="conn">
            <dgm:param type="connRout" val="curve"/>
            <dgm:param type="srcNode" val="srcNode"/>
            <dgm:param type="dstNode" val="dstNode"/>
            <dgm:param type="begPts" val="ctr"/>
            <dgm:param type="endPts" val="ctr"/>
            <dgm:param type="endSty" val="noArr"/>
          </dgm:alg>
          <dgm:shape xmlns:r="http://schemas.openxmlformats.org/officeDocument/2006/relationships" type="conn" r:blip="">
            <dgm:adjLst/>
          </dgm:shape>
          <dgm:presOf axis="desOrSelf" ptType="sibTrans" hideLastTrans="0" st="0" cnt="1"/>
          <dgm:constrLst>
            <dgm:constr type="begPad"/>
            <dgm:constr type="endPad"/>
          </dgm:constrLst>
        </dgm:layoutNode>
        <dgm:layoutNode name="extraNode">
          <dgm:alg type="sp"/>
          <dgm:shape xmlns:r="http://schemas.openxmlformats.org/officeDocument/2006/relationships" type="rect" r:blip="" hideGeom="1">
            <dgm:adjLst/>
          </dgm:shape>
          <dgm:presOf/>
        </dgm:layoutNode>
        <dgm:layoutNode name="dstNode">
          <dgm:alg type="sp"/>
          <dgm:shape xmlns:r="http://schemas.openxmlformats.org/officeDocument/2006/relationships" type="rect" r:blip="" hideGeom="1">
            <dgm:adjLst/>
          </dgm:shape>
          <dgm:presOf/>
        </dgm:layoutNode>
      </dgm:layoutNode>
      <dgm:forEach name="wrapper" axis="self" ptType="parTrans">
        <dgm:forEach name="wrapper2" axis="self" ptType="sibTrans" st="2">
          <dgm:forEach name="accentRepeat" axis="self">
            <dgm:layoutNode name="accentRepeatNode" styleLbl="solidFgAcc1">
              <dgm:alg type="sp"/>
              <dgm:shape xmlns:r="http://schemas.openxmlformats.org/officeDocument/2006/relationships" type="ellipse" r:blip="">
                <dgm:adjLst/>
              </dgm:shape>
              <dgm:presOf/>
            </dgm:layoutNode>
          </dgm:forEach>
        </dgm:forEach>
      </dgm:forEach>
      <dgm:forEach name="Name24" axis="ch" ptType="node" cnt="1">
        <dgm:layoutNode name="text_1" styleLbl="node1">
          <dgm:varLst>
            <dgm:bulletEnabled val="1"/>
          </dgm:varLst>
          <dgm:choose name="Name25">
            <dgm:if name="Name26" func="var" arg="dir" op="equ" val="norm">
              <dgm:alg type="tx">
                <dgm:param type="parTxLTRAlign" val="l"/>
                <dgm:param type="shpTxLTRAlignCh" val="l"/>
                <dgm:param type="parTxRTLAlign" val="l"/>
                <dgm:param type="shpTxRTLAlignCh" val="l"/>
              </dgm:alg>
            </dgm:if>
            <dgm:else name="Name2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1">
          <dgm:alg type="sp"/>
          <dgm:shape xmlns:r="http://schemas.openxmlformats.org/officeDocument/2006/relationships" r:blip="">
            <dgm:adjLst/>
          </dgm:shape>
          <dgm:presOf/>
          <dgm:constrLst/>
          <dgm:forEach name="Name28" ref="accentRepeat"/>
        </dgm:layoutNode>
      </dgm:forEach>
      <dgm:forEach name="Name29" axis="ch" ptType="node" st="2" cnt="1">
        <dgm:layoutNode name="text_2" styleLbl="node1">
          <dgm:varLst>
            <dgm:bulletEnabled val="1"/>
          </dgm:varLst>
          <dgm:choose name="Name30">
            <dgm:if name="Name31" func="var" arg="dir" op="equ" val="norm">
              <dgm:alg type="tx">
                <dgm:param type="parTxLTRAlign" val="l"/>
                <dgm:param type="shpTxLTRAlignCh" val="l"/>
                <dgm:param type="parTxRTLAlign" val="l"/>
                <dgm:param type="shpTxRTLAlignCh" val="l"/>
              </dgm:alg>
            </dgm:if>
            <dgm:else name="Name32">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2">
          <dgm:alg type="sp"/>
          <dgm:shape xmlns:r="http://schemas.openxmlformats.org/officeDocument/2006/relationships" r:blip="">
            <dgm:adjLst/>
          </dgm:shape>
          <dgm:presOf/>
          <dgm:constrLst/>
          <dgm:forEach name="Name33" ref="accentRepeat"/>
        </dgm:layoutNode>
      </dgm:forEach>
      <dgm:forEach name="Name34" axis="ch" ptType="node" st="3" cnt="1">
        <dgm:layoutNode name="text_3" styleLbl="node1">
          <dgm:varLst>
            <dgm:bulletEnabled val="1"/>
          </dgm:varLst>
          <dgm:choose name="Name35">
            <dgm:if name="Name36" func="var" arg="dir" op="equ" val="norm">
              <dgm:alg type="tx">
                <dgm:param type="parTxLTRAlign" val="l"/>
                <dgm:param type="shpTxLTRAlignCh" val="l"/>
                <dgm:param type="parTxRTLAlign" val="l"/>
                <dgm:param type="shpTxRTLAlignCh" val="l"/>
              </dgm:alg>
            </dgm:if>
            <dgm:else name="Name3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3">
          <dgm:alg type="sp"/>
          <dgm:shape xmlns:r="http://schemas.openxmlformats.org/officeDocument/2006/relationships" r:blip="">
            <dgm:adjLst/>
          </dgm:shape>
          <dgm:presOf/>
          <dgm:constrLst/>
          <dgm:forEach name="Name38" ref="accentRepeat"/>
        </dgm:layoutNode>
      </dgm:forEach>
      <dgm:forEach name="Name39" axis="ch" ptType="node" st="4" cnt="1">
        <dgm:layoutNode name="text_4" styleLbl="node1">
          <dgm:varLst>
            <dgm:bulletEnabled val="1"/>
          </dgm:varLst>
          <dgm:choose name="Name40">
            <dgm:if name="Name41" func="var" arg="dir" op="equ" val="norm">
              <dgm:alg type="tx">
                <dgm:param type="parTxLTRAlign" val="l"/>
                <dgm:param type="shpTxLTRAlignCh" val="l"/>
                <dgm:param type="parTxRTLAlign" val="l"/>
                <dgm:param type="shpTxRTLAlignCh" val="l"/>
              </dgm:alg>
            </dgm:if>
            <dgm:else name="Name42">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4">
          <dgm:alg type="sp"/>
          <dgm:shape xmlns:r="http://schemas.openxmlformats.org/officeDocument/2006/relationships" r:blip="">
            <dgm:adjLst/>
          </dgm:shape>
          <dgm:presOf/>
          <dgm:constrLst/>
          <dgm:forEach name="Name43" ref="accentRepeat"/>
        </dgm:layoutNode>
      </dgm:forEach>
      <dgm:forEach name="Name44" axis="ch" ptType="node" st="5" cnt="1">
        <dgm:layoutNode name="text_5" styleLbl="node1">
          <dgm:varLst>
            <dgm:bulletEnabled val="1"/>
          </dgm:varLst>
          <dgm:choose name="Name45">
            <dgm:if name="Name46" func="var" arg="dir" op="equ" val="norm">
              <dgm:alg type="tx">
                <dgm:param type="parTxLTRAlign" val="l"/>
                <dgm:param type="shpTxLTRAlignCh" val="l"/>
                <dgm:param type="parTxRTLAlign" val="l"/>
                <dgm:param type="shpTxRTLAlignCh" val="l"/>
              </dgm:alg>
            </dgm:if>
            <dgm:else name="Name4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5">
          <dgm:alg type="sp"/>
          <dgm:shape xmlns:r="http://schemas.openxmlformats.org/officeDocument/2006/relationships" r:blip="">
            <dgm:adjLst/>
          </dgm:shape>
          <dgm:presOf/>
          <dgm:constrLst/>
          <dgm:forEach name="Name48" ref="accentRepeat"/>
        </dgm:layoutNode>
      </dgm:forEach>
      <dgm:forEach name="Name49" axis="ch" ptType="node" st="6" cnt="1">
        <dgm:layoutNode name="text_6" styleLbl="node1">
          <dgm:varLst>
            <dgm:bulletEnabled val="1"/>
          </dgm:varLst>
          <dgm:choose name="Name50">
            <dgm:if name="Name51" func="var" arg="dir" op="equ" val="norm">
              <dgm:alg type="tx">
                <dgm:param type="parTxLTRAlign" val="l"/>
                <dgm:param type="shpTxLTRAlignCh" val="l"/>
                <dgm:param type="parTxRTLAlign" val="l"/>
                <dgm:param type="shpTxRTLAlignCh" val="l"/>
              </dgm:alg>
            </dgm:if>
            <dgm:else name="Name52">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6">
          <dgm:alg type="sp"/>
          <dgm:shape xmlns:r="http://schemas.openxmlformats.org/officeDocument/2006/relationships" r:blip="">
            <dgm:adjLst/>
          </dgm:shape>
          <dgm:presOf/>
          <dgm:constrLst/>
          <dgm:forEach name="Name53" ref="accentRepeat"/>
        </dgm:layoutNode>
      </dgm:forEach>
      <dgm:forEach name="Name54" axis="ch" ptType="node" st="7" cnt="1">
        <dgm:layoutNode name="text_7" styleLbl="node1">
          <dgm:varLst>
            <dgm:bulletEnabled val="1"/>
          </dgm:varLst>
          <dgm:choose name="Name55">
            <dgm:if name="Name56" func="var" arg="dir" op="equ" val="norm">
              <dgm:alg type="tx">
                <dgm:param type="parTxLTRAlign" val="l"/>
                <dgm:param type="shpTxLTRAlignCh" val="l"/>
                <dgm:param type="parTxRTLAlign" val="l"/>
                <dgm:param type="shpTxRTLAlignCh" val="l"/>
              </dgm:alg>
            </dgm:if>
            <dgm:else name="Name57">
              <dgm:alg type="tx">
                <dgm:param type="parTxLTRAlign" val="r"/>
                <dgm:param type="shpTxLTRAlignCh" val="r"/>
                <dgm:param type="parTxRTLAlign"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7">
          <dgm:alg type="sp"/>
          <dgm:shape xmlns:r="http://schemas.openxmlformats.org/officeDocument/2006/relationships" r:blip="">
            <dgm:adjLst/>
          </dgm:shape>
          <dgm:presOf/>
          <dgm:constrLst/>
          <dgm:forEach name="Name58" ref="accentRepeat"/>
        </dgm:layoutNode>
      </dgm:forEach>
    </dgm:layoutNode>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diagramQuickStyle" Target="../diagrams/quickStyle2.xml"/><Relationship Id="rId3" Type="http://schemas.openxmlformats.org/officeDocument/2006/relationships/diagramQuickStyle" Target="../diagrams/quickStyle1.xml"/><Relationship Id="rId7" Type="http://schemas.openxmlformats.org/officeDocument/2006/relationships/diagramLayout" Target="../diagrams/layout2.xml"/><Relationship Id="rId12" Type="http://schemas.openxmlformats.org/officeDocument/2006/relationships/image" Target="../media/image4.png"/><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diagramData" Target="../diagrams/data2.xml"/><Relationship Id="rId11" Type="http://schemas.openxmlformats.org/officeDocument/2006/relationships/hyperlink" Target="#Help!A1"/><Relationship Id="rId5" Type="http://schemas.microsoft.com/office/2007/relationships/diagramDrawing" Target="../diagrams/drawing1.xml"/><Relationship Id="rId10" Type="http://schemas.microsoft.com/office/2007/relationships/diagramDrawing" Target="../diagrams/drawing2.xml"/><Relationship Id="rId4" Type="http://schemas.openxmlformats.org/officeDocument/2006/relationships/diagramColors" Target="../diagrams/colors1.xml"/><Relationship Id="rId9" Type="http://schemas.openxmlformats.org/officeDocument/2006/relationships/diagramColors" Target="../diagrams/colors2.xml"/></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10.svg"/><Relationship Id="rId5" Type="http://schemas.openxmlformats.org/officeDocument/2006/relationships/image" Target="../media/image9.png"/><Relationship Id="rId4" Type="http://schemas.openxmlformats.org/officeDocument/2006/relationships/image" Target="../media/image8.svg"/></Relationships>
</file>

<file path=xl/drawings/_rels/drawing4.xml.rels><?xml version="1.0" encoding="UTF-8" standalone="yes"?>
<Relationships xmlns="http://schemas.openxmlformats.org/package/2006/relationships"><Relationship Id="rId8" Type="http://schemas.openxmlformats.org/officeDocument/2006/relationships/image" Target="../media/image31.svg"/><Relationship Id="rId3" Type="http://schemas.openxmlformats.org/officeDocument/2006/relationships/image" Target="../media/image5.png"/><Relationship Id="rId7" Type="http://schemas.openxmlformats.org/officeDocument/2006/relationships/image" Target="../media/image30.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29.svg"/><Relationship Id="rId5" Type="http://schemas.openxmlformats.org/officeDocument/2006/relationships/image" Target="../media/image28.png"/><Relationship Id="rId4" Type="http://schemas.openxmlformats.org/officeDocument/2006/relationships/image" Target="../media/image6.sv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47.sv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31.svg"/><Relationship Id="rId5" Type="http://schemas.openxmlformats.org/officeDocument/2006/relationships/image" Target="../media/image30.png"/><Relationship Id="rId4" Type="http://schemas.openxmlformats.org/officeDocument/2006/relationships/image" Target="../media/image6.sv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8.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1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15.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1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1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18.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1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20.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2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2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23.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2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25.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2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27.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2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29.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4" Type="http://schemas.openxmlformats.org/officeDocument/2006/relationships/image" Target="../media/image47.svg"/></Relationships>
</file>

<file path=xl/drawings/_rels/drawing3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3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7.svg"/><Relationship Id="rId1" Type="http://schemas.openxmlformats.org/officeDocument/2006/relationships/image" Target="../media/image26.png"/><Relationship Id="rId6" Type="http://schemas.openxmlformats.org/officeDocument/2006/relationships/image" Target="../media/image47.svg"/><Relationship Id="rId5" Type="http://schemas.openxmlformats.org/officeDocument/2006/relationships/image" Target="../media/image30.png"/><Relationship Id="rId4" Type="http://schemas.openxmlformats.org/officeDocument/2006/relationships/image" Target="../media/image6.svg"/></Relationships>
</file>

<file path=xl/drawings/_rels/drawing32.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6.svg"/><Relationship Id="rId1" Type="http://schemas.openxmlformats.org/officeDocument/2006/relationships/image" Target="../media/image5.png"/><Relationship Id="rId5" Type="http://schemas.openxmlformats.org/officeDocument/2006/relationships/image" Target="../media/image31.svg"/><Relationship Id="rId4" Type="http://schemas.openxmlformats.org/officeDocument/2006/relationships/image" Target="../media/image47.svg"/></Relationships>
</file>

<file path=xl/drawings/_rels/drawing33.xml.rels><?xml version="1.0" encoding="UTF-8" standalone="yes"?>
<Relationships xmlns="http://schemas.openxmlformats.org/package/2006/relationships"><Relationship Id="rId3" Type="http://schemas.openxmlformats.org/officeDocument/2006/relationships/image" Target="../media/image555.png"/><Relationship Id="rId2" Type="http://schemas.openxmlformats.org/officeDocument/2006/relationships/image" Target="../media/image6.svg"/><Relationship Id="rId1" Type="http://schemas.openxmlformats.org/officeDocument/2006/relationships/image" Target="../media/image5.png"/><Relationship Id="rId5" Type="http://schemas.openxmlformats.org/officeDocument/2006/relationships/image" Target="../media/image557.png"/><Relationship Id="rId4" Type="http://schemas.openxmlformats.org/officeDocument/2006/relationships/image" Target="../media/image556.sv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13.emf"/><Relationship Id="rId13" Type="http://schemas.openxmlformats.org/officeDocument/2006/relationships/image" Target="../media/image23.emf"/><Relationship Id="rId3" Type="http://schemas.openxmlformats.org/officeDocument/2006/relationships/image" Target="../media/image18.emf"/><Relationship Id="rId7" Type="http://schemas.openxmlformats.org/officeDocument/2006/relationships/image" Target="../media/image14.emf"/><Relationship Id="rId12" Type="http://schemas.openxmlformats.org/officeDocument/2006/relationships/image" Target="../media/image22.emf"/><Relationship Id="rId2" Type="http://schemas.openxmlformats.org/officeDocument/2006/relationships/image" Target="../media/image19.emf"/><Relationship Id="rId1" Type="http://schemas.openxmlformats.org/officeDocument/2006/relationships/image" Target="../media/image20.emf"/><Relationship Id="rId6" Type="http://schemas.openxmlformats.org/officeDocument/2006/relationships/image" Target="../media/image15.emf"/><Relationship Id="rId11" Type="http://schemas.openxmlformats.org/officeDocument/2006/relationships/image" Target="../media/image21.emf"/><Relationship Id="rId5" Type="http://schemas.openxmlformats.org/officeDocument/2006/relationships/image" Target="../media/image16.emf"/><Relationship Id="rId15" Type="http://schemas.openxmlformats.org/officeDocument/2006/relationships/image" Target="../media/image25.emf"/><Relationship Id="rId10" Type="http://schemas.openxmlformats.org/officeDocument/2006/relationships/image" Target="../media/image11.emf"/><Relationship Id="rId4" Type="http://schemas.openxmlformats.org/officeDocument/2006/relationships/image" Target="../media/image17.emf"/><Relationship Id="rId9" Type="http://schemas.openxmlformats.org/officeDocument/2006/relationships/image" Target="../media/image12.emf"/><Relationship Id="rId14" Type="http://schemas.openxmlformats.org/officeDocument/2006/relationships/image" Target="../media/image24.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39.emf"/><Relationship Id="rId13" Type="http://schemas.openxmlformats.org/officeDocument/2006/relationships/image" Target="../media/image44.emf"/><Relationship Id="rId3" Type="http://schemas.openxmlformats.org/officeDocument/2006/relationships/image" Target="../media/image36.emf"/><Relationship Id="rId7" Type="http://schemas.openxmlformats.org/officeDocument/2006/relationships/image" Target="../media/image32.emf"/><Relationship Id="rId12" Type="http://schemas.openxmlformats.org/officeDocument/2006/relationships/image" Target="../media/image43.emf"/><Relationship Id="rId2" Type="http://schemas.openxmlformats.org/officeDocument/2006/relationships/image" Target="../media/image37.emf"/><Relationship Id="rId1" Type="http://schemas.openxmlformats.org/officeDocument/2006/relationships/image" Target="../media/image38.emf"/><Relationship Id="rId6" Type="http://schemas.openxmlformats.org/officeDocument/2006/relationships/image" Target="../media/image33.emf"/><Relationship Id="rId11" Type="http://schemas.openxmlformats.org/officeDocument/2006/relationships/image" Target="../media/image42.emf"/><Relationship Id="rId5" Type="http://schemas.openxmlformats.org/officeDocument/2006/relationships/image" Target="../media/image34.emf"/><Relationship Id="rId15" Type="http://schemas.openxmlformats.org/officeDocument/2006/relationships/image" Target="../media/image46.emf"/><Relationship Id="rId10" Type="http://schemas.openxmlformats.org/officeDocument/2006/relationships/image" Target="../media/image41.emf"/><Relationship Id="rId4" Type="http://schemas.openxmlformats.org/officeDocument/2006/relationships/image" Target="../media/image35.emf"/><Relationship Id="rId9" Type="http://schemas.openxmlformats.org/officeDocument/2006/relationships/image" Target="../media/image40.emf"/><Relationship Id="rId14" Type="http://schemas.openxmlformats.org/officeDocument/2006/relationships/image" Target="../media/image45.emf"/></Relationships>
</file>

<file path=xl/drawings/_rels/vmlDrawing4.vml.rels><?xml version="1.0" encoding="UTF-8" standalone="yes"?>
<Relationships xmlns="http://schemas.openxmlformats.org/package/2006/relationships"><Relationship Id="rId8" Type="http://schemas.openxmlformats.org/officeDocument/2006/relationships/image" Target="../media/image50.emf"/><Relationship Id="rId13" Type="http://schemas.openxmlformats.org/officeDocument/2006/relationships/image" Target="../media/image60.emf"/><Relationship Id="rId3" Type="http://schemas.openxmlformats.org/officeDocument/2006/relationships/image" Target="../media/image55.emf"/><Relationship Id="rId7" Type="http://schemas.openxmlformats.org/officeDocument/2006/relationships/image" Target="../media/image51.emf"/><Relationship Id="rId12" Type="http://schemas.openxmlformats.org/officeDocument/2006/relationships/image" Target="../media/image59.emf"/><Relationship Id="rId2" Type="http://schemas.openxmlformats.org/officeDocument/2006/relationships/image" Target="../media/image56.emf"/><Relationship Id="rId1" Type="http://schemas.openxmlformats.org/officeDocument/2006/relationships/image" Target="../media/image57.emf"/><Relationship Id="rId6" Type="http://schemas.openxmlformats.org/officeDocument/2006/relationships/image" Target="../media/image52.emf"/><Relationship Id="rId11" Type="http://schemas.openxmlformats.org/officeDocument/2006/relationships/image" Target="../media/image58.emf"/><Relationship Id="rId5" Type="http://schemas.openxmlformats.org/officeDocument/2006/relationships/image" Target="../media/image53.emf"/><Relationship Id="rId15" Type="http://schemas.openxmlformats.org/officeDocument/2006/relationships/image" Target="../media/image62.emf"/><Relationship Id="rId10" Type="http://schemas.openxmlformats.org/officeDocument/2006/relationships/image" Target="../media/image48.emf"/><Relationship Id="rId4" Type="http://schemas.openxmlformats.org/officeDocument/2006/relationships/image" Target="../media/image54.emf"/><Relationship Id="rId9" Type="http://schemas.openxmlformats.org/officeDocument/2006/relationships/image" Target="../media/image49.emf"/><Relationship Id="rId14" Type="http://schemas.openxmlformats.org/officeDocument/2006/relationships/image" Target="../media/image61.emf"/></Relationships>
</file>

<file path=xl/drawings/_rels/vmlDrawing5.vml.rels><?xml version="1.0" encoding="UTF-8" standalone="yes"?>
<Relationships xmlns="http://schemas.openxmlformats.org/package/2006/relationships"><Relationship Id="rId8" Type="http://schemas.openxmlformats.org/officeDocument/2006/relationships/image" Target="../media/image66.emf"/><Relationship Id="rId13" Type="http://schemas.openxmlformats.org/officeDocument/2006/relationships/image" Target="../media/image75.emf"/><Relationship Id="rId3" Type="http://schemas.openxmlformats.org/officeDocument/2006/relationships/image" Target="../media/image71.emf"/><Relationship Id="rId7" Type="http://schemas.openxmlformats.org/officeDocument/2006/relationships/image" Target="../media/image67.emf"/><Relationship Id="rId12" Type="http://schemas.openxmlformats.org/officeDocument/2006/relationships/image" Target="../media/image74.emf"/><Relationship Id="rId2" Type="http://schemas.openxmlformats.org/officeDocument/2006/relationships/image" Target="../media/image72.emf"/><Relationship Id="rId1" Type="http://schemas.openxmlformats.org/officeDocument/2006/relationships/image" Target="../media/image73.emf"/><Relationship Id="rId6" Type="http://schemas.openxmlformats.org/officeDocument/2006/relationships/image" Target="../media/image68.emf"/><Relationship Id="rId11" Type="http://schemas.openxmlformats.org/officeDocument/2006/relationships/image" Target="../media/image63.emf"/><Relationship Id="rId5" Type="http://schemas.openxmlformats.org/officeDocument/2006/relationships/image" Target="../media/image69.emf"/><Relationship Id="rId15" Type="http://schemas.openxmlformats.org/officeDocument/2006/relationships/image" Target="../media/image77.emf"/><Relationship Id="rId10" Type="http://schemas.openxmlformats.org/officeDocument/2006/relationships/image" Target="../media/image64.emf"/><Relationship Id="rId4" Type="http://schemas.openxmlformats.org/officeDocument/2006/relationships/image" Target="../media/image70.emf"/><Relationship Id="rId9" Type="http://schemas.openxmlformats.org/officeDocument/2006/relationships/image" Target="../media/image65.emf"/><Relationship Id="rId14" Type="http://schemas.openxmlformats.org/officeDocument/2006/relationships/image" Target="../media/image76.emf"/></Relationships>
</file>

<file path=xl/drawings/_rels/vmlDrawing6.vml.rels><?xml version="1.0" encoding="UTF-8" standalone="yes"?>
<Relationships xmlns="http://schemas.openxmlformats.org/package/2006/relationships"><Relationship Id="rId8" Type="http://schemas.openxmlformats.org/officeDocument/2006/relationships/image" Target="../media/image85.emf"/><Relationship Id="rId13" Type="http://schemas.openxmlformats.org/officeDocument/2006/relationships/image" Target="../media/image86.emf"/><Relationship Id="rId18" Type="http://schemas.openxmlformats.org/officeDocument/2006/relationships/image" Target="../media/image95.emf"/><Relationship Id="rId26" Type="http://schemas.openxmlformats.org/officeDocument/2006/relationships/image" Target="../media/image103.emf"/><Relationship Id="rId3" Type="http://schemas.openxmlformats.org/officeDocument/2006/relationships/image" Target="../media/image80.emf"/><Relationship Id="rId21" Type="http://schemas.openxmlformats.org/officeDocument/2006/relationships/image" Target="../media/image98.emf"/><Relationship Id="rId7" Type="http://schemas.openxmlformats.org/officeDocument/2006/relationships/image" Target="../media/image84.emf"/><Relationship Id="rId12" Type="http://schemas.openxmlformats.org/officeDocument/2006/relationships/image" Target="../media/image91.emf"/><Relationship Id="rId17" Type="http://schemas.openxmlformats.org/officeDocument/2006/relationships/image" Target="../media/image94.emf"/><Relationship Id="rId25" Type="http://schemas.openxmlformats.org/officeDocument/2006/relationships/image" Target="../media/image102.emf"/><Relationship Id="rId2" Type="http://schemas.openxmlformats.org/officeDocument/2006/relationships/image" Target="../media/image79.emf"/><Relationship Id="rId16" Type="http://schemas.openxmlformats.org/officeDocument/2006/relationships/image" Target="../media/image93.emf"/><Relationship Id="rId20" Type="http://schemas.openxmlformats.org/officeDocument/2006/relationships/image" Target="../media/image97.emf"/><Relationship Id="rId29" Type="http://schemas.openxmlformats.org/officeDocument/2006/relationships/image" Target="../media/image106.emf"/><Relationship Id="rId1" Type="http://schemas.openxmlformats.org/officeDocument/2006/relationships/image" Target="../media/image78.emf"/><Relationship Id="rId6" Type="http://schemas.openxmlformats.org/officeDocument/2006/relationships/image" Target="../media/image83.emf"/><Relationship Id="rId11" Type="http://schemas.openxmlformats.org/officeDocument/2006/relationships/image" Target="../media/image90.emf"/><Relationship Id="rId24" Type="http://schemas.openxmlformats.org/officeDocument/2006/relationships/image" Target="../media/image101.emf"/><Relationship Id="rId5" Type="http://schemas.openxmlformats.org/officeDocument/2006/relationships/image" Target="../media/image82.emf"/><Relationship Id="rId15" Type="http://schemas.openxmlformats.org/officeDocument/2006/relationships/image" Target="../media/image92.emf"/><Relationship Id="rId23" Type="http://schemas.openxmlformats.org/officeDocument/2006/relationships/image" Target="../media/image100.emf"/><Relationship Id="rId28" Type="http://schemas.openxmlformats.org/officeDocument/2006/relationships/image" Target="../media/image105.emf"/><Relationship Id="rId10" Type="http://schemas.openxmlformats.org/officeDocument/2006/relationships/image" Target="../media/image89.emf"/><Relationship Id="rId19" Type="http://schemas.openxmlformats.org/officeDocument/2006/relationships/image" Target="../media/image96.emf"/><Relationship Id="rId4" Type="http://schemas.openxmlformats.org/officeDocument/2006/relationships/image" Target="../media/image81.emf"/><Relationship Id="rId9" Type="http://schemas.openxmlformats.org/officeDocument/2006/relationships/image" Target="../media/image88.emf"/><Relationship Id="rId14" Type="http://schemas.openxmlformats.org/officeDocument/2006/relationships/image" Target="../media/image87.emf"/><Relationship Id="rId22" Type="http://schemas.openxmlformats.org/officeDocument/2006/relationships/image" Target="../media/image99.emf"/><Relationship Id="rId27" Type="http://schemas.openxmlformats.org/officeDocument/2006/relationships/image" Target="../media/image104.emf"/><Relationship Id="rId30" Type="http://schemas.openxmlformats.org/officeDocument/2006/relationships/image" Target="../media/image107.emf"/></Relationships>
</file>

<file path=xl/drawings/_rels/vmlDrawing7.vml.rels><?xml version="1.0" encoding="UTF-8" standalone="yes"?>
<Relationships xmlns="http://schemas.openxmlformats.org/package/2006/relationships"><Relationship Id="rId8" Type="http://schemas.openxmlformats.org/officeDocument/2006/relationships/image" Target="../media/image115.emf"/><Relationship Id="rId13" Type="http://schemas.openxmlformats.org/officeDocument/2006/relationships/image" Target="../media/image120.emf"/><Relationship Id="rId18" Type="http://schemas.openxmlformats.org/officeDocument/2006/relationships/image" Target="../media/image125.emf"/><Relationship Id="rId26" Type="http://schemas.openxmlformats.org/officeDocument/2006/relationships/image" Target="../media/image133.emf"/><Relationship Id="rId3" Type="http://schemas.openxmlformats.org/officeDocument/2006/relationships/image" Target="../media/image110.emf"/><Relationship Id="rId21" Type="http://schemas.openxmlformats.org/officeDocument/2006/relationships/image" Target="../media/image128.emf"/><Relationship Id="rId7" Type="http://schemas.openxmlformats.org/officeDocument/2006/relationships/image" Target="../media/image114.emf"/><Relationship Id="rId12" Type="http://schemas.openxmlformats.org/officeDocument/2006/relationships/image" Target="../media/image119.emf"/><Relationship Id="rId17" Type="http://schemas.openxmlformats.org/officeDocument/2006/relationships/image" Target="../media/image124.emf"/><Relationship Id="rId25" Type="http://schemas.openxmlformats.org/officeDocument/2006/relationships/image" Target="../media/image132.emf"/><Relationship Id="rId2" Type="http://schemas.openxmlformats.org/officeDocument/2006/relationships/image" Target="../media/image109.emf"/><Relationship Id="rId16" Type="http://schemas.openxmlformats.org/officeDocument/2006/relationships/image" Target="../media/image123.emf"/><Relationship Id="rId20" Type="http://schemas.openxmlformats.org/officeDocument/2006/relationships/image" Target="../media/image127.emf"/><Relationship Id="rId29" Type="http://schemas.openxmlformats.org/officeDocument/2006/relationships/image" Target="../media/image136.emf"/><Relationship Id="rId1" Type="http://schemas.openxmlformats.org/officeDocument/2006/relationships/image" Target="../media/image108.emf"/><Relationship Id="rId6" Type="http://schemas.openxmlformats.org/officeDocument/2006/relationships/image" Target="../media/image113.emf"/><Relationship Id="rId11" Type="http://schemas.openxmlformats.org/officeDocument/2006/relationships/image" Target="../media/image118.emf"/><Relationship Id="rId24" Type="http://schemas.openxmlformats.org/officeDocument/2006/relationships/image" Target="../media/image131.emf"/><Relationship Id="rId5" Type="http://schemas.openxmlformats.org/officeDocument/2006/relationships/image" Target="../media/image112.emf"/><Relationship Id="rId15" Type="http://schemas.openxmlformats.org/officeDocument/2006/relationships/image" Target="../media/image122.emf"/><Relationship Id="rId23" Type="http://schemas.openxmlformats.org/officeDocument/2006/relationships/image" Target="../media/image130.emf"/><Relationship Id="rId28" Type="http://schemas.openxmlformats.org/officeDocument/2006/relationships/image" Target="../media/image135.emf"/><Relationship Id="rId10" Type="http://schemas.openxmlformats.org/officeDocument/2006/relationships/image" Target="../media/image117.emf"/><Relationship Id="rId19" Type="http://schemas.openxmlformats.org/officeDocument/2006/relationships/image" Target="../media/image126.emf"/><Relationship Id="rId4" Type="http://schemas.openxmlformats.org/officeDocument/2006/relationships/image" Target="../media/image111.emf"/><Relationship Id="rId9" Type="http://schemas.openxmlformats.org/officeDocument/2006/relationships/image" Target="../media/image116.emf"/><Relationship Id="rId14" Type="http://schemas.openxmlformats.org/officeDocument/2006/relationships/image" Target="../media/image121.emf"/><Relationship Id="rId22" Type="http://schemas.openxmlformats.org/officeDocument/2006/relationships/image" Target="../media/image129.emf"/><Relationship Id="rId27" Type="http://schemas.openxmlformats.org/officeDocument/2006/relationships/image" Target="../media/image134.emf"/><Relationship Id="rId30" Type="http://schemas.openxmlformats.org/officeDocument/2006/relationships/image" Target="../media/image137.emf"/></Relationships>
</file>

<file path=xl/drawings/_rels/vmlDrawing8.vml.rels><?xml version="1.0" encoding="UTF-8" standalone="yes"?>
<Relationships xmlns="http://schemas.openxmlformats.org/package/2006/relationships"><Relationship Id="rId8" Type="http://schemas.openxmlformats.org/officeDocument/2006/relationships/image" Target="../media/image145.emf"/><Relationship Id="rId13" Type="http://schemas.openxmlformats.org/officeDocument/2006/relationships/image" Target="../media/image150.emf"/><Relationship Id="rId18" Type="http://schemas.openxmlformats.org/officeDocument/2006/relationships/image" Target="../media/image155.emf"/><Relationship Id="rId3" Type="http://schemas.openxmlformats.org/officeDocument/2006/relationships/image" Target="../media/image140.emf"/><Relationship Id="rId7" Type="http://schemas.openxmlformats.org/officeDocument/2006/relationships/image" Target="../media/image144.emf"/><Relationship Id="rId12" Type="http://schemas.openxmlformats.org/officeDocument/2006/relationships/image" Target="../media/image149.emf"/><Relationship Id="rId17" Type="http://schemas.openxmlformats.org/officeDocument/2006/relationships/image" Target="../media/image154.emf"/><Relationship Id="rId2" Type="http://schemas.openxmlformats.org/officeDocument/2006/relationships/image" Target="../media/image139.emf"/><Relationship Id="rId16" Type="http://schemas.openxmlformats.org/officeDocument/2006/relationships/image" Target="../media/image153.emf"/><Relationship Id="rId1" Type="http://schemas.openxmlformats.org/officeDocument/2006/relationships/image" Target="../media/image138.emf"/><Relationship Id="rId6" Type="http://schemas.openxmlformats.org/officeDocument/2006/relationships/image" Target="../media/image143.emf"/><Relationship Id="rId11" Type="http://schemas.openxmlformats.org/officeDocument/2006/relationships/image" Target="../media/image148.emf"/><Relationship Id="rId5" Type="http://schemas.openxmlformats.org/officeDocument/2006/relationships/image" Target="../media/image142.emf"/><Relationship Id="rId15" Type="http://schemas.openxmlformats.org/officeDocument/2006/relationships/image" Target="../media/image152.emf"/><Relationship Id="rId10" Type="http://schemas.openxmlformats.org/officeDocument/2006/relationships/image" Target="../media/image147.emf"/><Relationship Id="rId4" Type="http://schemas.openxmlformats.org/officeDocument/2006/relationships/image" Target="../media/image141.emf"/><Relationship Id="rId9" Type="http://schemas.openxmlformats.org/officeDocument/2006/relationships/image" Target="../media/image146.emf"/><Relationship Id="rId14" Type="http://schemas.openxmlformats.org/officeDocument/2006/relationships/image" Target="../media/image151.emf"/></Relationships>
</file>

<file path=xl/drawings/_rels/vmlDrawing9.vml.rels><?xml version="1.0" encoding="UTF-8" standalone="yes"?>
<Relationships xmlns="http://schemas.openxmlformats.org/package/2006/relationships"><Relationship Id="rId8" Type="http://schemas.openxmlformats.org/officeDocument/2006/relationships/image" Target="../media/image163.emf"/><Relationship Id="rId13" Type="http://schemas.openxmlformats.org/officeDocument/2006/relationships/image" Target="../media/image168.emf"/><Relationship Id="rId18" Type="http://schemas.openxmlformats.org/officeDocument/2006/relationships/image" Target="../media/image173.emf"/><Relationship Id="rId26" Type="http://schemas.openxmlformats.org/officeDocument/2006/relationships/image" Target="../media/image181.emf"/><Relationship Id="rId3" Type="http://schemas.openxmlformats.org/officeDocument/2006/relationships/image" Target="../media/image158.emf"/><Relationship Id="rId21" Type="http://schemas.openxmlformats.org/officeDocument/2006/relationships/image" Target="../media/image176.emf"/><Relationship Id="rId7" Type="http://schemas.openxmlformats.org/officeDocument/2006/relationships/image" Target="../media/image162.emf"/><Relationship Id="rId12" Type="http://schemas.openxmlformats.org/officeDocument/2006/relationships/image" Target="../media/image167.emf"/><Relationship Id="rId17" Type="http://schemas.openxmlformats.org/officeDocument/2006/relationships/image" Target="../media/image172.emf"/><Relationship Id="rId25" Type="http://schemas.openxmlformats.org/officeDocument/2006/relationships/image" Target="../media/image180.emf"/><Relationship Id="rId2" Type="http://schemas.openxmlformats.org/officeDocument/2006/relationships/image" Target="../media/image157.emf"/><Relationship Id="rId16" Type="http://schemas.openxmlformats.org/officeDocument/2006/relationships/image" Target="../media/image171.emf"/><Relationship Id="rId20" Type="http://schemas.openxmlformats.org/officeDocument/2006/relationships/image" Target="../media/image175.emf"/><Relationship Id="rId29" Type="http://schemas.openxmlformats.org/officeDocument/2006/relationships/image" Target="../media/image184.emf"/><Relationship Id="rId1" Type="http://schemas.openxmlformats.org/officeDocument/2006/relationships/image" Target="../media/image156.emf"/><Relationship Id="rId6" Type="http://schemas.openxmlformats.org/officeDocument/2006/relationships/image" Target="../media/image161.emf"/><Relationship Id="rId11" Type="http://schemas.openxmlformats.org/officeDocument/2006/relationships/image" Target="../media/image166.emf"/><Relationship Id="rId24" Type="http://schemas.openxmlformats.org/officeDocument/2006/relationships/image" Target="../media/image179.emf"/><Relationship Id="rId5" Type="http://schemas.openxmlformats.org/officeDocument/2006/relationships/image" Target="../media/image160.emf"/><Relationship Id="rId15" Type="http://schemas.openxmlformats.org/officeDocument/2006/relationships/image" Target="../media/image170.emf"/><Relationship Id="rId23" Type="http://schemas.openxmlformats.org/officeDocument/2006/relationships/image" Target="../media/image178.emf"/><Relationship Id="rId28" Type="http://schemas.openxmlformats.org/officeDocument/2006/relationships/image" Target="../media/image183.emf"/><Relationship Id="rId10" Type="http://schemas.openxmlformats.org/officeDocument/2006/relationships/image" Target="../media/image165.emf"/><Relationship Id="rId19" Type="http://schemas.openxmlformats.org/officeDocument/2006/relationships/image" Target="../media/image174.emf"/><Relationship Id="rId4" Type="http://schemas.openxmlformats.org/officeDocument/2006/relationships/image" Target="../media/image159.emf"/><Relationship Id="rId9" Type="http://schemas.openxmlformats.org/officeDocument/2006/relationships/image" Target="../media/image164.emf"/><Relationship Id="rId14" Type="http://schemas.openxmlformats.org/officeDocument/2006/relationships/image" Target="../media/image169.emf"/><Relationship Id="rId22" Type="http://schemas.openxmlformats.org/officeDocument/2006/relationships/image" Target="../media/image177.emf"/><Relationship Id="rId27" Type="http://schemas.openxmlformats.org/officeDocument/2006/relationships/image" Target="../media/image182.emf"/><Relationship Id="rId30" Type="http://schemas.openxmlformats.org/officeDocument/2006/relationships/image" Target="../media/image185.emf"/></Relationships>
</file>

<file path=xl/drawings/_rels/vmlDrawing10.vml.rels><?xml version="1.0" encoding="UTF-8" standalone="yes"?>
<Relationships xmlns="http://schemas.openxmlformats.org/package/2006/relationships"><Relationship Id="rId8" Type="http://schemas.openxmlformats.org/officeDocument/2006/relationships/image" Target="../media/image193.emf"/><Relationship Id="rId13" Type="http://schemas.openxmlformats.org/officeDocument/2006/relationships/image" Target="../media/image198.emf"/><Relationship Id="rId18" Type="http://schemas.openxmlformats.org/officeDocument/2006/relationships/image" Target="../media/image203.emf"/><Relationship Id="rId26" Type="http://schemas.openxmlformats.org/officeDocument/2006/relationships/image" Target="../media/image211.emf"/><Relationship Id="rId3" Type="http://schemas.openxmlformats.org/officeDocument/2006/relationships/image" Target="../media/image188.emf"/><Relationship Id="rId21" Type="http://schemas.openxmlformats.org/officeDocument/2006/relationships/image" Target="../media/image206.emf"/><Relationship Id="rId7" Type="http://schemas.openxmlformats.org/officeDocument/2006/relationships/image" Target="../media/image192.emf"/><Relationship Id="rId12" Type="http://schemas.openxmlformats.org/officeDocument/2006/relationships/image" Target="../media/image197.emf"/><Relationship Id="rId17" Type="http://schemas.openxmlformats.org/officeDocument/2006/relationships/image" Target="../media/image202.emf"/><Relationship Id="rId25" Type="http://schemas.openxmlformats.org/officeDocument/2006/relationships/image" Target="../media/image210.emf"/><Relationship Id="rId2" Type="http://schemas.openxmlformats.org/officeDocument/2006/relationships/image" Target="../media/image187.emf"/><Relationship Id="rId16" Type="http://schemas.openxmlformats.org/officeDocument/2006/relationships/image" Target="../media/image201.emf"/><Relationship Id="rId20" Type="http://schemas.openxmlformats.org/officeDocument/2006/relationships/image" Target="../media/image205.emf"/><Relationship Id="rId1" Type="http://schemas.openxmlformats.org/officeDocument/2006/relationships/image" Target="../media/image186.emf"/><Relationship Id="rId6" Type="http://schemas.openxmlformats.org/officeDocument/2006/relationships/image" Target="../media/image191.emf"/><Relationship Id="rId11" Type="http://schemas.openxmlformats.org/officeDocument/2006/relationships/image" Target="../media/image196.emf"/><Relationship Id="rId24" Type="http://schemas.openxmlformats.org/officeDocument/2006/relationships/image" Target="../media/image209.emf"/><Relationship Id="rId5" Type="http://schemas.openxmlformats.org/officeDocument/2006/relationships/image" Target="../media/image190.emf"/><Relationship Id="rId15" Type="http://schemas.openxmlformats.org/officeDocument/2006/relationships/image" Target="../media/image200.emf"/><Relationship Id="rId23" Type="http://schemas.openxmlformats.org/officeDocument/2006/relationships/image" Target="../media/image208.emf"/><Relationship Id="rId10" Type="http://schemas.openxmlformats.org/officeDocument/2006/relationships/image" Target="../media/image195.emf"/><Relationship Id="rId19" Type="http://schemas.openxmlformats.org/officeDocument/2006/relationships/image" Target="../media/image204.emf"/><Relationship Id="rId4" Type="http://schemas.openxmlformats.org/officeDocument/2006/relationships/image" Target="../media/image189.emf"/><Relationship Id="rId9" Type="http://schemas.openxmlformats.org/officeDocument/2006/relationships/image" Target="../media/image194.emf"/><Relationship Id="rId14" Type="http://schemas.openxmlformats.org/officeDocument/2006/relationships/image" Target="../media/image199.emf"/><Relationship Id="rId22" Type="http://schemas.openxmlformats.org/officeDocument/2006/relationships/image" Target="../media/image207.emf"/><Relationship Id="rId27" Type="http://schemas.openxmlformats.org/officeDocument/2006/relationships/image" Target="../media/image212.emf"/></Relationships>
</file>

<file path=xl/drawings/_rels/vmlDrawing11.vml.rels><?xml version="1.0" encoding="UTF-8" standalone="yes"?>
<Relationships xmlns="http://schemas.openxmlformats.org/package/2006/relationships"><Relationship Id="rId8" Type="http://schemas.openxmlformats.org/officeDocument/2006/relationships/image" Target="../media/image220.emf"/><Relationship Id="rId13" Type="http://schemas.openxmlformats.org/officeDocument/2006/relationships/image" Target="../media/image225.emf"/><Relationship Id="rId18" Type="http://schemas.openxmlformats.org/officeDocument/2006/relationships/image" Target="../media/image230.emf"/><Relationship Id="rId26" Type="http://schemas.openxmlformats.org/officeDocument/2006/relationships/image" Target="../media/image238.emf"/><Relationship Id="rId3" Type="http://schemas.openxmlformats.org/officeDocument/2006/relationships/image" Target="../media/image215.emf"/><Relationship Id="rId21" Type="http://schemas.openxmlformats.org/officeDocument/2006/relationships/image" Target="../media/image233.emf"/><Relationship Id="rId7" Type="http://schemas.openxmlformats.org/officeDocument/2006/relationships/image" Target="../media/image219.emf"/><Relationship Id="rId12" Type="http://schemas.openxmlformats.org/officeDocument/2006/relationships/image" Target="../media/image224.emf"/><Relationship Id="rId17" Type="http://schemas.openxmlformats.org/officeDocument/2006/relationships/image" Target="../media/image229.emf"/><Relationship Id="rId25" Type="http://schemas.openxmlformats.org/officeDocument/2006/relationships/image" Target="../media/image237.emf"/><Relationship Id="rId2" Type="http://schemas.openxmlformats.org/officeDocument/2006/relationships/image" Target="../media/image214.emf"/><Relationship Id="rId16" Type="http://schemas.openxmlformats.org/officeDocument/2006/relationships/image" Target="../media/image228.emf"/><Relationship Id="rId20" Type="http://schemas.openxmlformats.org/officeDocument/2006/relationships/image" Target="../media/image232.emf"/><Relationship Id="rId29" Type="http://schemas.openxmlformats.org/officeDocument/2006/relationships/image" Target="../media/image241.emf"/><Relationship Id="rId1" Type="http://schemas.openxmlformats.org/officeDocument/2006/relationships/image" Target="../media/image213.emf"/><Relationship Id="rId6" Type="http://schemas.openxmlformats.org/officeDocument/2006/relationships/image" Target="../media/image218.emf"/><Relationship Id="rId11" Type="http://schemas.openxmlformats.org/officeDocument/2006/relationships/image" Target="../media/image223.emf"/><Relationship Id="rId24" Type="http://schemas.openxmlformats.org/officeDocument/2006/relationships/image" Target="../media/image236.emf"/><Relationship Id="rId5" Type="http://schemas.openxmlformats.org/officeDocument/2006/relationships/image" Target="../media/image217.emf"/><Relationship Id="rId15" Type="http://schemas.openxmlformats.org/officeDocument/2006/relationships/image" Target="../media/image227.emf"/><Relationship Id="rId23" Type="http://schemas.openxmlformats.org/officeDocument/2006/relationships/image" Target="../media/image235.emf"/><Relationship Id="rId28" Type="http://schemas.openxmlformats.org/officeDocument/2006/relationships/image" Target="../media/image240.emf"/><Relationship Id="rId10" Type="http://schemas.openxmlformats.org/officeDocument/2006/relationships/image" Target="../media/image222.emf"/><Relationship Id="rId19" Type="http://schemas.openxmlformats.org/officeDocument/2006/relationships/image" Target="../media/image231.emf"/><Relationship Id="rId4" Type="http://schemas.openxmlformats.org/officeDocument/2006/relationships/image" Target="../media/image216.emf"/><Relationship Id="rId9" Type="http://schemas.openxmlformats.org/officeDocument/2006/relationships/image" Target="../media/image221.emf"/><Relationship Id="rId14" Type="http://schemas.openxmlformats.org/officeDocument/2006/relationships/image" Target="../media/image226.emf"/><Relationship Id="rId22" Type="http://schemas.openxmlformats.org/officeDocument/2006/relationships/image" Target="../media/image234.emf"/><Relationship Id="rId27" Type="http://schemas.openxmlformats.org/officeDocument/2006/relationships/image" Target="../media/image239.emf"/><Relationship Id="rId30" Type="http://schemas.openxmlformats.org/officeDocument/2006/relationships/image" Target="../media/image242.emf"/></Relationships>
</file>

<file path=xl/drawings/_rels/vmlDrawing12.vml.rels><?xml version="1.0" encoding="UTF-8" standalone="yes"?>
<Relationships xmlns="http://schemas.openxmlformats.org/package/2006/relationships"><Relationship Id="rId13" Type="http://schemas.openxmlformats.org/officeDocument/2006/relationships/image" Target="../media/image255.emf"/><Relationship Id="rId18" Type="http://schemas.openxmlformats.org/officeDocument/2006/relationships/image" Target="../media/image260.emf"/><Relationship Id="rId26" Type="http://schemas.openxmlformats.org/officeDocument/2006/relationships/image" Target="../media/image268.emf"/><Relationship Id="rId3" Type="http://schemas.openxmlformats.org/officeDocument/2006/relationships/image" Target="../media/image245.emf"/><Relationship Id="rId21" Type="http://schemas.openxmlformats.org/officeDocument/2006/relationships/image" Target="../media/image263.emf"/><Relationship Id="rId34" Type="http://schemas.openxmlformats.org/officeDocument/2006/relationships/image" Target="../media/image276.emf"/><Relationship Id="rId7" Type="http://schemas.openxmlformats.org/officeDocument/2006/relationships/image" Target="../media/image249.emf"/><Relationship Id="rId12" Type="http://schemas.openxmlformats.org/officeDocument/2006/relationships/image" Target="../media/image254.emf"/><Relationship Id="rId17" Type="http://schemas.openxmlformats.org/officeDocument/2006/relationships/image" Target="../media/image259.emf"/><Relationship Id="rId25" Type="http://schemas.openxmlformats.org/officeDocument/2006/relationships/image" Target="../media/image267.emf"/><Relationship Id="rId33" Type="http://schemas.openxmlformats.org/officeDocument/2006/relationships/image" Target="../media/image275.emf"/><Relationship Id="rId2" Type="http://schemas.openxmlformats.org/officeDocument/2006/relationships/image" Target="../media/image244.emf"/><Relationship Id="rId16" Type="http://schemas.openxmlformats.org/officeDocument/2006/relationships/image" Target="../media/image258.emf"/><Relationship Id="rId20" Type="http://schemas.openxmlformats.org/officeDocument/2006/relationships/image" Target="../media/image262.emf"/><Relationship Id="rId29" Type="http://schemas.openxmlformats.org/officeDocument/2006/relationships/image" Target="../media/image271.emf"/><Relationship Id="rId1" Type="http://schemas.openxmlformats.org/officeDocument/2006/relationships/image" Target="../media/image243.emf"/><Relationship Id="rId6" Type="http://schemas.openxmlformats.org/officeDocument/2006/relationships/image" Target="../media/image248.emf"/><Relationship Id="rId11" Type="http://schemas.openxmlformats.org/officeDocument/2006/relationships/image" Target="../media/image253.emf"/><Relationship Id="rId24" Type="http://schemas.openxmlformats.org/officeDocument/2006/relationships/image" Target="../media/image266.emf"/><Relationship Id="rId32" Type="http://schemas.openxmlformats.org/officeDocument/2006/relationships/image" Target="../media/image274.emf"/><Relationship Id="rId5" Type="http://schemas.openxmlformats.org/officeDocument/2006/relationships/image" Target="../media/image247.emf"/><Relationship Id="rId15" Type="http://schemas.openxmlformats.org/officeDocument/2006/relationships/image" Target="../media/image257.emf"/><Relationship Id="rId23" Type="http://schemas.openxmlformats.org/officeDocument/2006/relationships/image" Target="../media/image265.emf"/><Relationship Id="rId28" Type="http://schemas.openxmlformats.org/officeDocument/2006/relationships/image" Target="../media/image270.emf"/><Relationship Id="rId36" Type="http://schemas.openxmlformats.org/officeDocument/2006/relationships/image" Target="../media/image278.emf"/><Relationship Id="rId10" Type="http://schemas.openxmlformats.org/officeDocument/2006/relationships/image" Target="../media/image252.emf"/><Relationship Id="rId19" Type="http://schemas.openxmlformats.org/officeDocument/2006/relationships/image" Target="../media/image261.emf"/><Relationship Id="rId31" Type="http://schemas.openxmlformats.org/officeDocument/2006/relationships/image" Target="../media/image273.emf"/><Relationship Id="rId4" Type="http://schemas.openxmlformats.org/officeDocument/2006/relationships/image" Target="../media/image246.emf"/><Relationship Id="rId9" Type="http://schemas.openxmlformats.org/officeDocument/2006/relationships/image" Target="../media/image251.emf"/><Relationship Id="rId14" Type="http://schemas.openxmlformats.org/officeDocument/2006/relationships/image" Target="../media/image256.emf"/><Relationship Id="rId22" Type="http://schemas.openxmlformats.org/officeDocument/2006/relationships/image" Target="../media/image264.emf"/><Relationship Id="rId27" Type="http://schemas.openxmlformats.org/officeDocument/2006/relationships/image" Target="../media/image269.emf"/><Relationship Id="rId30" Type="http://schemas.openxmlformats.org/officeDocument/2006/relationships/image" Target="../media/image272.emf"/><Relationship Id="rId35" Type="http://schemas.openxmlformats.org/officeDocument/2006/relationships/image" Target="../media/image277.emf"/><Relationship Id="rId8" Type="http://schemas.openxmlformats.org/officeDocument/2006/relationships/image" Target="../media/image250.emf"/></Relationships>
</file>

<file path=xl/drawings/_rels/vmlDrawing13.vml.rels><?xml version="1.0" encoding="UTF-8" standalone="yes"?>
<Relationships xmlns="http://schemas.openxmlformats.org/package/2006/relationships"><Relationship Id="rId13" Type="http://schemas.openxmlformats.org/officeDocument/2006/relationships/image" Target="../media/image291.emf"/><Relationship Id="rId18" Type="http://schemas.openxmlformats.org/officeDocument/2006/relationships/image" Target="../media/image296.emf"/><Relationship Id="rId26" Type="http://schemas.openxmlformats.org/officeDocument/2006/relationships/image" Target="../media/image304.emf"/><Relationship Id="rId39" Type="http://schemas.openxmlformats.org/officeDocument/2006/relationships/image" Target="../media/image317.emf"/><Relationship Id="rId21" Type="http://schemas.openxmlformats.org/officeDocument/2006/relationships/image" Target="../media/image299.emf"/><Relationship Id="rId34" Type="http://schemas.openxmlformats.org/officeDocument/2006/relationships/image" Target="../media/image312.emf"/><Relationship Id="rId42" Type="http://schemas.openxmlformats.org/officeDocument/2006/relationships/image" Target="../media/image320.emf"/><Relationship Id="rId7" Type="http://schemas.openxmlformats.org/officeDocument/2006/relationships/image" Target="../media/image285.emf"/><Relationship Id="rId2" Type="http://schemas.openxmlformats.org/officeDocument/2006/relationships/image" Target="../media/image280.emf"/><Relationship Id="rId16" Type="http://schemas.openxmlformats.org/officeDocument/2006/relationships/image" Target="../media/image294.emf"/><Relationship Id="rId29" Type="http://schemas.openxmlformats.org/officeDocument/2006/relationships/image" Target="../media/image307.emf"/><Relationship Id="rId1" Type="http://schemas.openxmlformats.org/officeDocument/2006/relationships/image" Target="../media/image279.emf"/><Relationship Id="rId6" Type="http://schemas.openxmlformats.org/officeDocument/2006/relationships/image" Target="../media/image284.emf"/><Relationship Id="rId11" Type="http://schemas.openxmlformats.org/officeDocument/2006/relationships/image" Target="../media/image289.emf"/><Relationship Id="rId24" Type="http://schemas.openxmlformats.org/officeDocument/2006/relationships/image" Target="../media/image302.emf"/><Relationship Id="rId32" Type="http://schemas.openxmlformats.org/officeDocument/2006/relationships/image" Target="../media/image310.emf"/><Relationship Id="rId37" Type="http://schemas.openxmlformats.org/officeDocument/2006/relationships/image" Target="../media/image315.emf"/><Relationship Id="rId40" Type="http://schemas.openxmlformats.org/officeDocument/2006/relationships/image" Target="../media/image318.emf"/><Relationship Id="rId45" Type="http://schemas.openxmlformats.org/officeDocument/2006/relationships/image" Target="../media/image323.emf"/><Relationship Id="rId5" Type="http://schemas.openxmlformats.org/officeDocument/2006/relationships/image" Target="../media/image283.emf"/><Relationship Id="rId15" Type="http://schemas.openxmlformats.org/officeDocument/2006/relationships/image" Target="../media/image293.emf"/><Relationship Id="rId23" Type="http://schemas.openxmlformats.org/officeDocument/2006/relationships/image" Target="../media/image301.emf"/><Relationship Id="rId28" Type="http://schemas.openxmlformats.org/officeDocument/2006/relationships/image" Target="../media/image306.emf"/><Relationship Id="rId36" Type="http://schemas.openxmlformats.org/officeDocument/2006/relationships/image" Target="../media/image314.emf"/><Relationship Id="rId10" Type="http://schemas.openxmlformats.org/officeDocument/2006/relationships/image" Target="../media/image288.emf"/><Relationship Id="rId19" Type="http://schemas.openxmlformats.org/officeDocument/2006/relationships/image" Target="../media/image297.emf"/><Relationship Id="rId31" Type="http://schemas.openxmlformats.org/officeDocument/2006/relationships/image" Target="../media/image309.emf"/><Relationship Id="rId44" Type="http://schemas.openxmlformats.org/officeDocument/2006/relationships/image" Target="../media/image322.emf"/><Relationship Id="rId4" Type="http://schemas.openxmlformats.org/officeDocument/2006/relationships/image" Target="../media/image282.emf"/><Relationship Id="rId9" Type="http://schemas.openxmlformats.org/officeDocument/2006/relationships/image" Target="../media/image287.emf"/><Relationship Id="rId14" Type="http://schemas.openxmlformats.org/officeDocument/2006/relationships/image" Target="../media/image292.emf"/><Relationship Id="rId22" Type="http://schemas.openxmlformats.org/officeDocument/2006/relationships/image" Target="../media/image300.emf"/><Relationship Id="rId27" Type="http://schemas.openxmlformats.org/officeDocument/2006/relationships/image" Target="../media/image305.emf"/><Relationship Id="rId30" Type="http://schemas.openxmlformats.org/officeDocument/2006/relationships/image" Target="../media/image308.emf"/><Relationship Id="rId35" Type="http://schemas.openxmlformats.org/officeDocument/2006/relationships/image" Target="../media/image313.emf"/><Relationship Id="rId43" Type="http://schemas.openxmlformats.org/officeDocument/2006/relationships/image" Target="../media/image321.emf"/><Relationship Id="rId8" Type="http://schemas.openxmlformats.org/officeDocument/2006/relationships/image" Target="../media/image286.emf"/><Relationship Id="rId3" Type="http://schemas.openxmlformats.org/officeDocument/2006/relationships/image" Target="../media/image281.emf"/><Relationship Id="rId12" Type="http://schemas.openxmlformats.org/officeDocument/2006/relationships/image" Target="../media/image290.emf"/><Relationship Id="rId17" Type="http://schemas.openxmlformats.org/officeDocument/2006/relationships/image" Target="../media/image295.emf"/><Relationship Id="rId25" Type="http://schemas.openxmlformats.org/officeDocument/2006/relationships/image" Target="../media/image303.emf"/><Relationship Id="rId33" Type="http://schemas.openxmlformats.org/officeDocument/2006/relationships/image" Target="../media/image311.emf"/><Relationship Id="rId38" Type="http://schemas.openxmlformats.org/officeDocument/2006/relationships/image" Target="../media/image316.emf"/><Relationship Id="rId20" Type="http://schemas.openxmlformats.org/officeDocument/2006/relationships/image" Target="../media/image298.emf"/><Relationship Id="rId41" Type="http://schemas.openxmlformats.org/officeDocument/2006/relationships/image" Target="../media/image319.emf"/></Relationships>
</file>

<file path=xl/drawings/_rels/vmlDrawing14.vml.rels><?xml version="1.0" encoding="UTF-8" standalone="yes"?>
<Relationships xmlns="http://schemas.openxmlformats.org/package/2006/relationships"><Relationship Id="rId8" Type="http://schemas.openxmlformats.org/officeDocument/2006/relationships/image" Target="../media/image331.emf"/><Relationship Id="rId13" Type="http://schemas.openxmlformats.org/officeDocument/2006/relationships/image" Target="../media/image336.emf"/><Relationship Id="rId18" Type="http://schemas.openxmlformats.org/officeDocument/2006/relationships/image" Target="../media/image341.emf"/><Relationship Id="rId26" Type="http://schemas.openxmlformats.org/officeDocument/2006/relationships/image" Target="../media/image349.emf"/><Relationship Id="rId3" Type="http://schemas.openxmlformats.org/officeDocument/2006/relationships/image" Target="../media/image326.emf"/><Relationship Id="rId21" Type="http://schemas.openxmlformats.org/officeDocument/2006/relationships/image" Target="../media/image344.emf"/><Relationship Id="rId7" Type="http://schemas.openxmlformats.org/officeDocument/2006/relationships/image" Target="../media/image330.emf"/><Relationship Id="rId12" Type="http://schemas.openxmlformats.org/officeDocument/2006/relationships/image" Target="../media/image335.emf"/><Relationship Id="rId17" Type="http://schemas.openxmlformats.org/officeDocument/2006/relationships/image" Target="../media/image340.emf"/><Relationship Id="rId25" Type="http://schemas.openxmlformats.org/officeDocument/2006/relationships/image" Target="../media/image348.emf"/><Relationship Id="rId2" Type="http://schemas.openxmlformats.org/officeDocument/2006/relationships/image" Target="../media/image325.emf"/><Relationship Id="rId16" Type="http://schemas.openxmlformats.org/officeDocument/2006/relationships/image" Target="../media/image339.emf"/><Relationship Id="rId20" Type="http://schemas.openxmlformats.org/officeDocument/2006/relationships/image" Target="../media/image343.emf"/><Relationship Id="rId29" Type="http://schemas.openxmlformats.org/officeDocument/2006/relationships/image" Target="../media/image352.emf"/><Relationship Id="rId1" Type="http://schemas.openxmlformats.org/officeDocument/2006/relationships/image" Target="../media/image324.emf"/><Relationship Id="rId6" Type="http://schemas.openxmlformats.org/officeDocument/2006/relationships/image" Target="../media/image329.emf"/><Relationship Id="rId11" Type="http://schemas.openxmlformats.org/officeDocument/2006/relationships/image" Target="../media/image334.emf"/><Relationship Id="rId24" Type="http://schemas.openxmlformats.org/officeDocument/2006/relationships/image" Target="../media/image347.emf"/><Relationship Id="rId5" Type="http://schemas.openxmlformats.org/officeDocument/2006/relationships/image" Target="../media/image328.emf"/><Relationship Id="rId15" Type="http://schemas.openxmlformats.org/officeDocument/2006/relationships/image" Target="../media/image338.emf"/><Relationship Id="rId23" Type="http://schemas.openxmlformats.org/officeDocument/2006/relationships/image" Target="../media/image346.emf"/><Relationship Id="rId28" Type="http://schemas.openxmlformats.org/officeDocument/2006/relationships/image" Target="../media/image351.emf"/><Relationship Id="rId10" Type="http://schemas.openxmlformats.org/officeDocument/2006/relationships/image" Target="../media/image333.emf"/><Relationship Id="rId19" Type="http://schemas.openxmlformats.org/officeDocument/2006/relationships/image" Target="../media/image342.emf"/><Relationship Id="rId4" Type="http://schemas.openxmlformats.org/officeDocument/2006/relationships/image" Target="../media/image327.emf"/><Relationship Id="rId9" Type="http://schemas.openxmlformats.org/officeDocument/2006/relationships/image" Target="../media/image332.emf"/><Relationship Id="rId14" Type="http://schemas.openxmlformats.org/officeDocument/2006/relationships/image" Target="../media/image337.emf"/><Relationship Id="rId22" Type="http://schemas.openxmlformats.org/officeDocument/2006/relationships/image" Target="../media/image345.emf"/><Relationship Id="rId27" Type="http://schemas.openxmlformats.org/officeDocument/2006/relationships/image" Target="../media/image350.emf"/><Relationship Id="rId30" Type="http://schemas.openxmlformats.org/officeDocument/2006/relationships/image" Target="../media/image353.emf"/></Relationships>
</file>

<file path=xl/drawings/_rels/vmlDrawing15.vml.rels><?xml version="1.0" encoding="UTF-8" standalone="yes"?>
<Relationships xmlns="http://schemas.openxmlformats.org/package/2006/relationships"><Relationship Id="rId8" Type="http://schemas.openxmlformats.org/officeDocument/2006/relationships/image" Target="../media/image361.emf"/><Relationship Id="rId13" Type="http://schemas.openxmlformats.org/officeDocument/2006/relationships/image" Target="../media/image366.emf"/><Relationship Id="rId18" Type="http://schemas.openxmlformats.org/officeDocument/2006/relationships/image" Target="../media/image371.emf"/><Relationship Id="rId26" Type="http://schemas.openxmlformats.org/officeDocument/2006/relationships/image" Target="../media/image379.emf"/><Relationship Id="rId3" Type="http://schemas.openxmlformats.org/officeDocument/2006/relationships/image" Target="../media/image356.emf"/><Relationship Id="rId21" Type="http://schemas.openxmlformats.org/officeDocument/2006/relationships/image" Target="../media/image374.emf"/><Relationship Id="rId7" Type="http://schemas.openxmlformats.org/officeDocument/2006/relationships/image" Target="../media/image360.emf"/><Relationship Id="rId12" Type="http://schemas.openxmlformats.org/officeDocument/2006/relationships/image" Target="../media/image365.emf"/><Relationship Id="rId17" Type="http://schemas.openxmlformats.org/officeDocument/2006/relationships/image" Target="../media/image370.emf"/><Relationship Id="rId25" Type="http://schemas.openxmlformats.org/officeDocument/2006/relationships/image" Target="../media/image378.emf"/><Relationship Id="rId2" Type="http://schemas.openxmlformats.org/officeDocument/2006/relationships/image" Target="../media/image355.emf"/><Relationship Id="rId16" Type="http://schemas.openxmlformats.org/officeDocument/2006/relationships/image" Target="../media/image369.emf"/><Relationship Id="rId20" Type="http://schemas.openxmlformats.org/officeDocument/2006/relationships/image" Target="../media/image373.emf"/><Relationship Id="rId1" Type="http://schemas.openxmlformats.org/officeDocument/2006/relationships/image" Target="../media/image354.emf"/><Relationship Id="rId6" Type="http://schemas.openxmlformats.org/officeDocument/2006/relationships/image" Target="../media/image359.emf"/><Relationship Id="rId11" Type="http://schemas.openxmlformats.org/officeDocument/2006/relationships/image" Target="../media/image364.emf"/><Relationship Id="rId24" Type="http://schemas.openxmlformats.org/officeDocument/2006/relationships/image" Target="../media/image377.emf"/><Relationship Id="rId5" Type="http://schemas.openxmlformats.org/officeDocument/2006/relationships/image" Target="../media/image358.emf"/><Relationship Id="rId15" Type="http://schemas.openxmlformats.org/officeDocument/2006/relationships/image" Target="../media/image368.emf"/><Relationship Id="rId23" Type="http://schemas.openxmlformats.org/officeDocument/2006/relationships/image" Target="../media/image376.emf"/><Relationship Id="rId10" Type="http://schemas.openxmlformats.org/officeDocument/2006/relationships/image" Target="../media/image363.emf"/><Relationship Id="rId19" Type="http://schemas.openxmlformats.org/officeDocument/2006/relationships/image" Target="../media/image372.emf"/><Relationship Id="rId4" Type="http://schemas.openxmlformats.org/officeDocument/2006/relationships/image" Target="../media/image357.emf"/><Relationship Id="rId9" Type="http://schemas.openxmlformats.org/officeDocument/2006/relationships/image" Target="../media/image362.emf"/><Relationship Id="rId14" Type="http://schemas.openxmlformats.org/officeDocument/2006/relationships/image" Target="../media/image367.emf"/><Relationship Id="rId22" Type="http://schemas.openxmlformats.org/officeDocument/2006/relationships/image" Target="../media/image375.emf"/><Relationship Id="rId27" Type="http://schemas.openxmlformats.org/officeDocument/2006/relationships/image" Target="../media/image380.emf"/></Relationships>
</file>

<file path=xl/drawings/_rels/vmlDrawing16.vml.rels><?xml version="1.0" encoding="UTF-8" standalone="yes"?>
<Relationships xmlns="http://schemas.openxmlformats.org/package/2006/relationships"><Relationship Id="rId8" Type="http://schemas.openxmlformats.org/officeDocument/2006/relationships/image" Target="../media/image388.emf"/><Relationship Id="rId13" Type="http://schemas.openxmlformats.org/officeDocument/2006/relationships/image" Target="../media/image393.emf"/><Relationship Id="rId18" Type="http://schemas.openxmlformats.org/officeDocument/2006/relationships/image" Target="../media/image398.emf"/><Relationship Id="rId3" Type="http://schemas.openxmlformats.org/officeDocument/2006/relationships/image" Target="../media/image383.emf"/><Relationship Id="rId21" Type="http://schemas.openxmlformats.org/officeDocument/2006/relationships/image" Target="../media/image401.emf"/><Relationship Id="rId7" Type="http://schemas.openxmlformats.org/officeDocument/2006/relationships/image" Target="../media/image387.emf"/><Relationship Id="rId12" Type="http://schemas.openxmlformats.org/officeDocument/2006/relationships/image" Target="../media/image392.emf"/><Relationship Id="rId17" Type="http://schemas.openxmlformats.org/officeDocument/2006/relationships/image" Target="../media/image397.emf"/><Relationship Id="rId2" Type="http://schemas.openxmlformats.org/officeDocument/2006/relationships/image" Target="../media/image382.emf"/><Relationship Id="rId16" Type="http://schemas.openxmlformats.org/officeDocument/2006/relationships/image" Target="../media/image396.emf"/><Relationship Id="rId20" Type="http://schemas.openxmlformats.org/officeDocument/2006/relationships/image" Target="../media/image400.emf"/><Relationship Id="rId1" Type="http://schemas.openxmlformats.org/officeDocument/2006/relationships/image" Target="../media/image381.emf"/><Relationship Id="rId6" Type="http://schemas.openxmlformats.org/officeDocument/2006/relationships/image" Target="../media/image386.emf"/><Relationship Id="rId11" Type="http://schemas.openxmlformats.org/officeDocument/2006/relationships/image" Target="../media/image391.emf"/><Relationship Id="rId24" Type="http://schemas.openxmlformats.org/officeDocument/2006/relationships/image" Target="../media/image404.emf"/><Relationship Id="rId5" Type="http://schemas.openxmlformats.org/officeDocument/2006/relationships/image" Target="../media/image385.emf"/><Relationship Id="rId15" Type="http://schemas.openxmlformats.org/officeDocument/2006/relationships/image" Target="../media/image395.emf"/><Relationship Id="rId23" Type="http://schemas.openxmlformats.org/officeDocument/2006/relationships/image" Target="../media/image403.emf"/><Relationship Id="rId10" Type="http://schemas.openxmlformats.org/officeDocument/2006/relationships/image" Target="../media/image390.emf"/><Relationship Id="rId19" Type="http://schemas.openxmlformats.org/officeDocument/2006/relationships/image" Target="../media/image399.emf"/><Relationship Id="rId4" Type="http://schemas.openxmlformats.org/officeDocument/2006/relationships/image" Target="../media/image384.emf"/><Relationship Id="rId9" Type="http://schemas.openxmlformats.org/officeDocument/2006/relationships/image" Target="../media/image389.emf"/><Relationship Id="rId14" Type="http://schemas.openxmlformats.org/officeDocument/2006/relationships/image" Target="../media/image394.emf"/><Relationship Id="rId22" Type="http://schemas.openxmlformats.org/officeDocument/2006/relationships/image" Target="../media/image402.emf"/></Relationships>
</file>

<file path=xl/drawings/_rels/vmlDrawing17.vml.rels><?xml version="1.0" encoding="UTF-8" standalone="yes"?>
<Relationships xmlns="http://schemas.openxmlformats.org/package/2006/relationships"><Relationship Id="rId8" Type="http://schemas.openxmlformats.org/officeDocument/2006/relationships/image" Target="../media/image412.emf"/><Relationship Id="rId13" Type="http://schemas.openxmlformats.org/officeDocument/2006/relationships/image" Target="../media/image417.emf"/><Relationship Id="rId18" Type="http://schemas.openxmlformats.org/officeDocument/2006/relationships/image" Target="../media/image422.emf"/><Relationship Id="rId26" Type="http://schemas.openxmlformats.org/officeDocument/2006/relationships/image" Target="../media/image430.emf"/><Relationship Id="rId3" Type="http://schemas.openxmlformats.org/officeDocument/2006/relationships/image" Target="../media/image407.emf"/><Relationship Id="rId21" Type="http://schemas.openxmlformats.org/officeDocument/2006/relationships/image" Target="../media/image425.emf"/><Relationship Id="rId7" Type="http://schemas.openxmlformats.org/officeDocument/2006/relationships/image" Target="../media/image411.emf"/><Relationship Id="rId12" Type="http://schemas.openxmlformats.org/officeDocument/2006/relationships/image" Target="../media/image416.emf"/><Relationship Id="rId17" Type="http://schemas.openxmlformats.org/officeDocument/2006/relationships/image" Target="../media/image421.emf"/><Relationship Id="rId25" Type="http://schemas.openxmlformats.org/officeDocument/2006/relationships/image" Target="../media/image429.emf"/><Relationship Id="rId2" Type="http://schemas.openxmlformats.org/officeDocument/2006/relationships/image" Target="../media/image406.emf"/><Relationship Id="rId16" Type="http://schemas.openxmlformats.org/officeDocument/2006/relationships/image" Target="../media/image420.emf"/><Relationship Id="rId20" Type="http://schemas.openxmlformats.org/officeDocument/2006/relationships/image" Target="../media/image424.emf"/><Relationship Id="rId29" Type="http://schemas.openxmlformats.org/officeDocument/2006/relationships/image" Target="../media/image433.emf"/><Relationship Id="rId1" Type="http://schemas.openxmlformats.org/officeDocument/2006/relationships/image" Target="../media/image405.emf"/><Relationship Id="rId6" Type="http://schemas.openxmlformats.org/officeDocument/2006/relationships/image" Target="../media/image410.emf"/><Relationship Id="rId11" Type="http://schemas.openxmlformats.org/officeDocument/2006/relationships/image" Target="../media/image415.emf"/><Relationship Id="rId24" Type="http://schemas.openxmlformats.org/officeDocument/2006/relationships/image" Target="../media/image428.emf"/><Relationship Id="rId5" Type="http://schemas.openxmlformats.org/officeDocument/2006/relationships/image" Target="../media/image409.emf"/><Relationship Id="rId15" Type="http://schemas.openxmlformats.org/officeDocument/2006/relationships/image" Target="../media/image419.emf"/><Relationship Id="rId23" Type="http://schemas.openxmlformats.org/officeDocument/2006/relationships/image" Target="../media/image427.emf"/><Relationship Id="rId28" Type="http://schemas.openxmlformats.org/officeDocument/2006/relationships/image" Target="../media/image432.emf"/><Relationship Id="rId10" Type="http://schemas.openxmlformats.org/officeDocument/2006/relationships/image" Target="../media/image414.emf"/><Relationship Id="rId19" Type="http://schemas.openxmlformats.org/officeDocument/2006/relationships/image" Target="../media/image423.emf"/><Relationship Id="rId4" Type="http://schemas.openxmlformats.org/officeDocument/2006/relationships/image" Target="../media/image408.emf"/><Relationship Id="rId9" Type="http://schemas.openxmlformats.org/officeDocument/2006/relationships/image" Target="../media/image413.emf"/><Relationship Id="rId14" Type="http://schemas.openxmlformats.org/officeDocument/2006/relationships/image" Target="../media/image418.emf"/><Relationship Id="rId22" Type="http://schemas.openxmlformats.org/officeDocument/2006/relationships/image" Target="../media/image426.emf"/><Relationship Id="rId27" Type="http://schemas.openxmlformats.org/officeDocument/2006/relationships/image" Target="../media/image431.emf"/><Relationship Id="rId30" Type="http://schemas.openxmlformats.org/officeDocument/2006/relationships/image" Target="../media/image434.emf"/></Relationships>
</file>

<file path=xl/drawings/_rels/vmlDrawing18.vml.rels><?xml version="1.0" encoding="UTF-8" standalone="yes"?>
<Relationships xmlns="http://schemas.openxmlformats.org/package/2006/relationships"><Relationship Id="rId8" Type="http://schemas.openxmlformats.org/officeDocument/2006/relationships/image" Target="../media/image442.emf"/><Relationship Id="rId13" Type="http://schemas.openxmlformats.org/officeDocument/2006/relationships/image" Target="../media/image447.emf"/><Relationship Id="rId18" Type="http://schemas.openxmlformats.org/officeDocument/2006/relationships/image" Target="../media/image452.emf"/><Relationship Id="rId26" Type="http://schemas.openxmlformats.org/officeDocument/2006/relationships/image" Target="../media/image460.emf"/><Relationship Id="rId3" Type="http://schemas.openxmlformats.org/officeDocument/2006/relationships/image" Target="../media/image437.emf"/><Relationship Id="rId21" Type="http://schemas.openxmlformats.org/officeDocument/2006/relationships/image" Target="../media/image455.emf"/><Relationship Id="rId7" Type="http://schemas.openxmlformats.org/officeDocument/2006/relationships/image" Target="../media/image441.emf"/><Relationship Id="rId12" Type="http://schemas.openxmlformats.org/officeDocument/2006/relationships/image" Target="../media/image446.emf"/><Relationship Id="rId17" Type="http://schemas.openxmlformats.org/officeDocument/2006/relationships/image" Target="../media/image451.emf"/><Relationship Id="rId25" Type="http://schemas.openxmlformats.org/officeDocument/2006/relationships/image" Target="../media/image459.emf"/><Relationship Id="rId2" Type="http://schemas.openxmlformats.org/officeDocument/2006/relationships/image" Target="../media/image436.emf"/><Relationship Id="rId16" Type="http://schemas.openxmlformats.org/officeDocument/2006/relationships/image" Target="../media/image450.emf"/><Relationship Id="rId20" Type="http://schemas.openxmlformats.org/officeDocument/2006/relationships/image" Target="../media/image454.emf"/><Relationship Id="rId29" Type="http://schemas.openxmlformats.org/officeDocument/2006/relationships/image" Target="../media/image463.emf"/><Relationship Id="rId1" Type="http://schemas.openxmlformats.org/officeDocument/2006/relationships/image" Target="../media/image435.emf"/><Relationship Id="rId6" Type="http://schemas.openxmlformats.org/officeDocument/2006/relationships/image" Target="../media/image440.emf"/><Relationship Id="rId11" Type="http://schemas.openxmlformats.org/officeDocument/2006/relationships/image" Target="../media/image445.emf"/><Relationship Id="rId24" Type="http://schemas.openxmlformats.org/officeDocument/2006/relationships/image" Target="../media/image458.emf"/><Relationship Id="rId5" Type="http://schemas.openxmlformats.org/officeDocument/2006/relationships/image" Target="../media/image439.emf"/><Relationship Id="rId15" Type="http://schemas.openxmlformats.org/officeDocument/2006/relationships/image" Target="../media/image449.emf"/><Relationship Id="rId23" Type="http://schemas.openxmlformats.org/officeDocument/2006/relationships/image" Target="../media/image457.emf"/><Relationship Id="rId28" Type="http://schemas.openxmlformats.org/officeDocument/2006/relationships/image" Target="../media/image462.emf"/><Relationship Id="rId10" Type="http://schemas.openxmlformats.org/officeDocument/2006/relationships/image" Target="../media/image444.emf"/><Relationship Id="rId19" Type="http://schemas.openxmlformats.org/officeDocument/2006/relationships/image" Target="../media/image453.emf"/><Relationship Id="rId4" Type="http://schemas.openxmlformats.org/officeDocument/2006/relationships/image" Target="../media/image438.emf"/><Relationship Id="rId9" Type="http://schemas.openxmlformats.org/officeDocument/2006/relationships/image" Target="../media/image443.emf"/><Relationship Id="rId14" Type="http://schemas.openxmlformats.org/officeDocument/2006/relationships/image" Target="../media/image448.emf"/><Relationship Id="rId22" Type="http://schemas.openxmlformats.org/officeDocument/2006/relationships/image" Target="../media/image456.emf"/><Relationship Id="rId27" Type="http://schemas.openxmlformats.org/officeDocument/2006/relationships/image" Target="../media/image461.emf"/><Relationship Id="rId30" Type="http://schemas.openxmlformats.org/officeDocument/2006/relationships/image" Target="../media/image464.emf"/></Relationships>
</file>

<file path=xl/drawings/_rels/vmlDrawing19.vml.rels><?xml version="1.0" encoding="UTF-8" standalone="yes"?>
<Relationships xmlns="http://schemas.openxmlformats.org/package/2006/relationships"><Relationship Id="rId13" Type="http://schemas.openxmlformats.org/officeDocument/2006/relationships/image" Target="../media/image477.emf"/><Relationship Id="rId18" Type="http://schemas.openxmlformats.org/officeDocument/2006/relationships/image" Target="../media/image482.emf"/><Relationship Id="rId26" Type="http://schemas.openxmlformats.org/officeDocument/2006/relationships/image" Target="../media/image490.emf"/><Relationship Id="rId39" Type="http://schemas.openxmlformats.org/officeDocument/2006/relationships/image" Target="../media/image503.emf"/><Relationship Id="rId21" Type="http://schemas.openxmlformats.org/officeDocument/2006/relationships/image" Target="../media/image485.emf"/><Relationship Id="rId34" Type="http://schemas.openxmlformats.org/officeDocument/2006/relationships/image" Target="../media/image498.emf"/><Relationship Id="rId42" Type="http://schemas.openxmlformats.org/officeDocument/2006/relationships/image" Target="../media/image506.emf"/><Relationship Id="rId7" Type="http://schemas.openxmlformats.org/officeDocument/2006/relationships/image" Target="../media/image471.emf"/><Relationship Id="rId2" Type="http://schemas.openxmlformats.org/officeDocument/2006/relationships/image" Target="../media/image466.emf"/><Relationship Id="rId16" Type="http://schemas.openxmlformats.org/officeDocument/2006/relationships/image" Target="../media/image480.emf"/><Relationship Id="rId29" Type="http://schemas.openxmlformats.org/officeDocument/2006/relationships/image" Target="../media/image493.emf"/><Relationship Id="rId1" Type="http://schemas.openxmlformats.org/officeDocument/2006/relationships/image" Target="../media/image465.emf"/><Relationship Id="rId6" Type="http://schemas.openxmlformats.org/officeDocument/2006/relationships/image" Target="../media/image470.emf"/><Relationship Id="rId11" Type="http://schemas.openxmlformats.org/officeDocument/2006/relationships/image" Target="../media/image475.emf"/><Relationship Id="rId24" Type="http://schemas.openxmlformats.org/officeDocument/2006/relationships/image" Target="../media/image488.emf"/><Relationship Id="rId32" Type="http://schemas.openxmlformats.org/officeDocument/2006/relationships/image" Target="../media/image496.emf"/><Relationship Id="rId37" Type="http://schemas.openxmlformats.org/officeDocument/2006/relationships/image" Target="../media/image501.emf"/><Relationship Id="rId40" Type="http://schemas.openxmlformats.org/officeDocument/2006/relationships/image" Target="../media/image504.emf"/><Relationship Id="rId45" Type="http://schemas.openxmlformats.org/officeDocument/2006/relationships/image" Target="../media/image509.emf"/><Relationship Id="rId5" Type="http://schemas.openxmlformats.org/officeDocument/2006/relationships/image" Target="../media/image469.emf"/><Relationship Id="rId15" Type="http://schemas.openxmlformats.org/officeDocument/2006/relationships/image" Target="../media/image479.emf"/><Relationship Id="rId23" Type="http://schemas.openxmlformats.org/officeDocument/2006/relationships/image" Target="../media/image487.emf"/><Relationship Id="rId28" Type="http://schemas.openxmlformats.org/officeDocument/2006/relationships/image" Target="../media/image492.emf"/><Relationship Id="rId36" Type="http://schemas.openxmlformats.org/officeDocument/2006/relationships/image" Target="../media/image500.emf"/><Relationship Id="rId10" Type="http://schemas.openxmlformats.org/officeDocument/2006/relationships/image" Target="../media/image474.emf"/><Relationship Id="rId19" Type="http://schemas.openxmlformats.org/officeDocument/2006/relationships/image" Target="../media/image483.emf"/><Relationship Id="rId31" Type="http://schemas.openxmlformats.org/officeDocument/2006/relationships/image" Target="../media/image495.emf"/><Relationship Id="rId44" Type="http://schemas.openxmlformats.org/officeDocument/2006/relationships/image" Target="../media/image508.emf"/><Relationship Id="rId4" Type="http://schemas.openxmlformats.org/officeDocument/2006/relationships/image" Target="../media/image468.emf"/><Relationship Id="rId9" Type="http://schemas.openxmlformats.org/officeDocument/2006/relationships/image" Target="../media/image473.emf"/><Relationship Id="rId14" Type="http://schemas.openxmlformats.org/officeDocument/2006/relationships/image" Target="../media/image478.emf"/><Relationship Id="rId22" Type="http://schemas.openxmlformats.org/officeDocument/2006/relationships/image" Target="../media/image486.emf"/><Relationship Id="rId27" Type="http://schemas.openxmlformats.org/officeDocument/2006/relationships/image" Target="../media/image491.emf"/><Relationship Id="rId30" Type="http://schemas.openxmlformats.org/officeDocument/2006/relationships/image" Target="../media/image494.emf"/><Relationship Id="rId35" Type="http://schemas.openxmlformats.org/officeDocument/2006/relationships/image" Target="../media/image499.emf"/><Relationship Id="rId43" Type="http://schemas.openxmlformats.org/officeDocument/2006/relationships/image" Target="../media/image507.emf"/><Relationship Id="rId8" Type="http://schemas.openxmlformats.org/officeDocument/2006/relationships/image" Target="../media/image472.emf"/><Relationship Id="rId3" Type="http://schemas.openxmlformats.org/officeDocument/2006/relationships/image" Target="../media/image467.emf"/><Relationship Id="rId12" Type="http://schemas.openxmlformats.org/officeDocument/2006/relationships/image" Target="../media/image476.emf"/><Relationship Id="rId17" Type="http://schemas.openxmlformats.org/officeDocument/2006/relationships/image" Target="../media/image481.emf"/><Relationship Id="rId25" Type="http://schemas.openxmlformats.org/officeDocument/2006/relationships/image" Target="../media/image489.emf"/><Relationship Id="rId33" Type="http://schemas.openxmlformats.org/officeDocument/2006/relationships/image" Target="../media/image497.emf"/><Relationship Id="rId38" Type="http://schemas.openxmlformats.org/officeDocument/2006/relationships/image" Target="../media/image502.emf"/><Relationship Id="rId20" Type="http://schemas.openxmlformats.org/officeDocument/2006/relationships/image" Target="../media/image484.emf"/><Relationship Id="rId41" Type="http://schemas.openxmlformats.org/officeDocument/2006/relationships/image" Target="../media/image505.emf"/></Relationships>
</file>

<file path=xl/drawings/_rels/vmlDrawing20.vml.rels><?xml version="1.0" encoding="UTF-8" standalone="yes"?>
<Relationships xmlns="http://schemas.openxmlformats.org/package/2006/relationships"><Relationship Id="rId13" Type="http://schemas.openxmlformats.org/officeDocument/2006/relationships/image" Target="../media/image522.emf"/><Relationship Id="rId18" Type="http://schemas.openxmlformats.org/officeDocument/2006/relationships/image" Target="../media/image527.emf"/><Relationship Id="rId26" Type="http://schemas.openxmlformats.org/officeDocument/2006/relationships/image" Target="../media/image535.emf"/><Relationship Id="rId39" Type="http://schemas.openxmlformats.org/officeDocument/2006/relationships/image" Target="../media/image548.emf"/><Relationship Id="rId21" Type="http://schemas.openxmlformats.org/officeDocument/2006/relationships/image" Target="../media/image530.emf"/><Relationship Id="rId34" Type="http://schemas.openxmlformats.org/officeDocument/2006/relationships/image" Target="../media/image543.emf"/><Relationship Id="rId42" Type="http://schemas.openxmlformats.org/officeDocument/2006/relationships/image" Target="../media/image551.emf"/><Relationship Id="rId7" Type="http://schemas.openxmlformats.org/officeDocument/2006/relationships/image" Target="../media/image516.emf"/><Relationship Id="rId2" Type="http://schemas.openxmlformats.org/officeDocument/2006/relationships/image" Target="../media/image511.emf"/><Relationship Id="rId16" Type="http://schemas.openxmlformats.org/officeDocument/2006/relationships/image" Target="../media/image525.emf"/><Relationship Id="rId29" Type="http://schemas.openxmlformats.org/officeDocument/2006/relationships/image" Target="../media/image538.emf"/><Relationship Id="rId1" Type="http://schemas.openxmlformats.org/officeDocument/2006/relationships/image" Target="../media/image510.emf"/><Relationship Id="rId6" Type="http://schemas.openxmlformats.org/officeDocument/2006/relationships/image" Target="../media/image515.emf"/><Relationship Id="rId11" Type="http://schemas.openxmlformats.org/officeDocument/2006/relationships/image" Target="../media/image520.emf"/><Relationship Id="rId24" Type="http://schemas.openxmlformats.org/officeDocument/2006/relationships/image" Target="../media/image533.emf"/><Relationship Id="rId32" Type="http://schemas.openxmlformats.org/officeDocument/2006/relationships/image" Target="../media/image541.emf"/><Relationship Id="rId37" Type="http://schemas.openxmlformats.org/officeDocument/2006/relationships/image" Target="../media/image546.emf"/><Relationship Id="rId40" Type="http://schemas.openxmlformats.org/officeDocument/2006/relationships/image" Target="../media/image549.emf"/><Relationship Id="rId45" Type="http://schemas.openxmlformats.org/officeDocument/2006/relationships/image" Target="../media/image554.emf"/><Relationship Id="rId5" Type="http://schemas.openxmlformats.org/officeDocument/2006/relationships/image" Target="../media/image514.emf"/><Relationship Id="rId15" Type="http://schemas.openxmlformats.org/officeDocument/2006/relationships/image" Target="../media/image524.emf"/><Relationship Id="rId23" Type="http://schemas.openxmlformats.org/officeDocument/2006/relationships/image" Target="../media/image532.emf"/><Relationship Id="rId28" Type="http://schemas.openxmlformats.org/officeDocument/2006/relationships/image" Target="../media/image537.emf"/><Relationship Id="rId36" Type="http://schemas.openxmlformats.org/officeDocument/2006/relationships/image" Target="../media/image545.emf"/><Relationship Id="rId10" Type="http://schemas.openxmlformats.org/officeDocument/2006/relationships/image" Target="../media/image519.emf"/><Relationship Id="rId19" Type="http://schemas.openxmlformats.org/officeDocument/2006/relationships/image" Target="../media/image528.emf"/><Relationship Id="rId31" Type="http://schemas.openxmlformats.org/officeDocument/2006/relationships/image" Target="../media/image540.emf"/><Relationship Id="rId44" Type="http://schemas.openxmlformats.org/officeDocument/2006/relationships/image" Target="../media/image553.emf"/><Relationship Id="rId4" Type="http://schemas.openxmlformats.org/officeDocument/2006/relationships/image" Target="../media/image513.emf"/><Relationship Id="rId9" Type="http://schemas.openxmlformats.org/officeDocument/2006/relationships/image" Target="../media/image518.emf"/><Relationship Id="rId14" Type="http://schemas.openxmlformats.org/officeDocument/2006/relationships/image" Target="../media/image523.emf"/><Relationship Id="rId22" Type="http://schemas.openxmlformats.org/officeDocument/2006/relationships/image" Target="../media/image531.emf"/><Relationship Id="rId27" Type="http://schemas.openxmlformats.org/officeDocument/2006/relationships/image" Target="../media/image536.emf"/><Relationship Id="rId30" Type="http://schemas.openxmlformats.org/officeDocument/2006/relationships/image" Target="../media/image539.emf"/><Relationship Id="rId35" Type="http://schemas.openxmlformats.org/officeDocument/2006/relationships/image" Target="../media/image544.emf"/><Relationship Id="rId43" Type="http://schemas.openxmlformats.org/officeDocument/2006/relationships/image" Target="../media/image552.emf"/><Relationship Id="rId8" Type="http://schemas.openxmlformats.org/officeDocument/2006/relationships/image" Target="../media/image517.emf"/><Relationship Id="rId3" Type="http://schemas.openxmlformats.org/officeDocument/2006/relationships/image" Target="../media/image512.emf"/><Relationship Id="rId12" Type="http://schemas.openxmlformats.org/officeDocument/2006/relationships/image" Target="../media/image521.emf"/><Relationship Id="rId17" Type="http://schemas.openxmlformats.org/officeDocument/2006/relationships/image" Target="../media/image526.emf"/><Relationship Id="rId25" Type="http://schemas.openxmlformats.org/officeDocument/2006/relationships/image" Target="../media/image534.emf"/><Relationship Id="rId33" Type="http://schemas.openxmlformats.org/officeDocument/2006/relationships/image" Target="../media/image542.emf"/><Relationship Id="rId38" Type="http://schemas.openxmlformats.org/officeDocument/2006/relationships/image" Target="../media/image547.emf"/><Relationship Id="rId20" Type="http://schemas.openxmlformats.org/officeDocument/2006/relationships/image" Target="../media/image529.emf"/><Relationship Id="rId41" Type="http://schemas.openxmlformats.org/officeDocument/2006/relationships/image" Target="../media/image550.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319758</xdr:colOff>
      <xdr:row>55</xdr:row>
      <xdr:rowOff>135874</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a:stretch>
          <a:fillRect/>
        </a:stretch>
      </xdr:blipFill>
      <xdr:spPr>
        <a:xfrm>
          <a:off x="0" y="0"/>
          <a:ext cx="17495238" cy="102857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563880</xdr:colOff>
      <xdr:row>6</xdr:row>
      <xdr:rowOff>137160</xdr:rowOff>
    </xdr:from>
    <xdr:to>
      <xdr:col>9</xdr:col>
      <xdr:colOff>205740</xdr:colOff>
      <xdr:row>36</xdr:row>
      <xdr:rowOff>137160</xdr:rowOff>
    </xdr:to>
    <xdr:graphicFrame macro="">
      <xdr:nvGraphicFramePr>
        <xdr:cNvPr id="2" name="Diagram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11</xdr:col>
      <xdr:colOff>388620</xdr:colOff>
      <xdr:row>0</xdr:row>
      <xdr:rowOff>0</xdr:rowOff>
    </xdr:from>
    <xdr:to>
      <xdr:col>18</xdr:col>
      <xdr:colOff>144780</xdr:colOff>
      <xdr:row>37</xdr:row>
      <xdr:rowOff>7620</xdr:rowOff>
    </xdr:to>
    <xdr:graphicFrame macro="">
      <xdr:nvGraphicFramePr>
        <xdr:cNvPr id="3" name="Diagram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6" r:lo="rId7" r:qs="rId8" r:cs="rId9"/>
        </a:graphicData>
      </a:graphic>
    </xdr:graphicFrame>
    <xdr:clientData/>
  </xdr:twoCellAnchor>
  <xdr:oneCellAnchor>
    <xdr:from>
      <xdr:col>3</xdr:col>
      <xdr:colOff>201423</xdr:colOff>
      <xdr:row>9</xdr:row>
      <xdr:rowOff>186081</xdr:rowOff>
    </xdr:from>
    <xdr:ext cx="324357" cy="575919"/>
    <xdr:sp macro="" textlink="">
      <xdr:nvSpPr>
        <xdr:cNvPr id="5" name="Rectangle 4">
          <a:extLst>
            <a:ext uri="{FF2B5EF4-FFF2-40B4-BE49-F238E27FC236}">
              <a16:creationId xmlns:a16="http://schemas.microsoft.com/office/drawing/2014/main" id="{00000000-0008-0000-0100-000005000000}"/>
            </a:ext>
          </a:extLst>
        </xdr:cNvPr>
        <xdr:cNvSpPr/>
      </xdr:nvSpPr>
      <xdr:spPr>
        <a:xfrm>
          <a:off x="2030223" y="558614"/>
          <a:ext cx="324357" cy="575919"/>
        </a:xfrm>
        <a:prstGeom prst="rect">
          <a:avLst/>
        </a:prstGeom>
        <a:noFill/>
      </xdr:spPr>
      <xdr:txBody>
        <a:bodyPr wrap="square" lIns="91440" tIns="45720" rIns="91440" bIns="45720">
          <a:noAutofit/>
        </a:bodyPr>
        <a:lstStyle/>
        <a:p>
          <a:r>
            <a:rPr lang="en-US" sz="2800" b="1">
              <a:solidFill>
                <a:srgbClr val="285C4D"/>
              </a:solidFill>
              <a:effectLst>
                <a:outerShdw blurRad="38100" dist="19050" dir="2700000" algn="tl" rotWithShape="0">
                  <a:schemeClr val="dk1">
                    <a:alpha val="40000"/>
                  </a:schemeClr>
                </a:outerShdw>
              </a:effectLst>
              <a:latin typeface="Greycliff CF Extra Bold" panose="00000900000000000000" pitchFamily="2" charset="0"/>
              <a:ea typeface="+mn-ea"/>
              <a:cs typeface="Arial" panose="020B0604020202020204" pitchFamily="34" charset="0"/>
            </a:rPr>
            <a:t>1</a:t>
          </a:r>
          <a:endParaRPr lang="en-US" sz="3200">
            <a:effectLst/>
            <a:latin typeface="Greycliff CF Extra Bold" panose="00000900000000000000" pitchFamily="2" charset="0"/>
          </a:endParaRPr>
        </a:p>
      </xdr:txBody>
    </xdr:sp>
    <xdr:clientData/>
  </xdr:oneCellAnchor>
  <xdr:oneCellAnchor>
    <xdr:from>
      <xdr:col>3</xdr:col>
      <xdr:colOff>555330</xdr:colOff>
      <xdr:row>14</xdr:row>
      <xdr:rowOff>171122</xdr:rowOff>
    </xdr:from>
    <xdr:ext cx="568197" cy="430011"/>
    <xdr:sp macro="" textlink="">
      <xdr:nvSpPr>
        <xdr:cNvPr id="6" name="Rectangle 5">
          <a:extLst>
            <a:ext uri="{FF2B5EF4-FFF2-40B4-BE49-F238E27FC236}">
              <a16:creationId xmlns:a16="http://schemas.microsoft.com/office/drawing/2014/main" id="{00000000-0008-0000-0100-000006000000}"/>
            </a:ext>
          </a:extLst>
        </xdr:cNvPr>
        <xdr:cNvSpPr/>
      </xdr:nvSpPr>
      <xdr:spPr>
        <a:xfrm>
          <a:off x="2384130" y="1474989"/>
          <a:ext cx="568197" cy="430011"/>
        </a:xfrm>
        <a:prstGeom prst="rect">
          <a:avLst/>
        </a:prstGeom>
        <a:noFill/>
      </xdr:spPr>
      <xdr:txBody>
        <a:bodyPr wrap="square" lIns="91440" tIns="45720" rIns="91440" bIns="45720">
          <a:no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2</a:t>
          </a:r>
        </a:p>
      </xdr:txBody>
    </xdr:sp>
    <xdr:clientData/>
  </xdr:oneCellAnchor>
  <xdr:oneCellAnchor>
    <xdr:from>
      <xdr:col>4</xdr:col>
      <xdr:colOff>6125</xdr:colOff>
      <xdr:row>19</xdr:row>
      <xdr:rowOff>157858</xdr:rowOff>
    </xdr:from>
    <xdr:ext cx="735837" cy="551946"/>
    <xdr:sp macro="" textlink="">
      <xdr:nvSpPr>
        <xdr:cNvPr id="7" name="Rectangle 6">
          <a:extLst>
            <a:ext uri="{FF2B5EF4-FFF2-40B4-BE49-F238E27FC236}">
              <a16:creationId xmlns:a16="http://schemas.microsoft.com/office/drawing/2014/main" id="{00000000-0008-0000-0100-000007000000}"/>
            </a:ext>
          </a:extLst>
        </xdr:cNvPr>
        <xdr:cNvSpPr/>
      </xdr:nvSpPr>
      <xdr:spPr>
        <a:xfrm>
          <a:off x="2444525" y="2393058"/>
          <a:ext cx="735837" cy="551946"/>
        </a:xfrm>
        <a:prstGeom prst="rect">
          <a:avLst/>
        </a:prstGeom>
        <a:noFill/>
      </xdr:spPr>
      <xdr:txBody>
        <a:bodyPr wrap="square" lIns="91440" tIns="45720" rIns="91440" bIns="45720">
          <a:sp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3</a:t>
          </a:r>
        </a:p>
      </xdr:txBody>
    </xdr:sp>
    <xdr:clientData/>
  </xdr:oneCellAnchor>
  <xdr:oneCellAnchor>
    <xdr:from>
      <xdr:col>3</xdr:col>
      <xdr:colOff>464736</xdr:colOff>
      <xdr:row>24</xdr:row>
      <xdr:rowOff>114115</xdr:rowOff>
    </xdr:from>
    <xdr:ext cx="735837" cy="551946"/>
    <xdr:sp macro="" textlink="">
      <xdr:nvSpPr>
        <xdr:cNvPr id="8" name="Rectangle 7">
          <a:extLst>
            <a:ext uri="{FF2B5EF4-FFF2-40B4-BE49-F238E27FC236}">
              <a16:creationId xmlns:a16="http://schemas.microsoft.com/office/drawing/2014/main" id="{00000000-0008-0000-0100-000008000000}"/>
            </a:ext>
          </a:extLst>
        </xdr:cNvPr>
        <xdr:cNvSpPr/>
      </xdr:nvSpPr>
      <xdr:spPr>
        <a:xfrm>
          <a:off x="2293536" y="3280648"/>
          <a:ext cx="735837" cy="551946"/>
        </a:xfrm>
        <a:prstGeom prst="rect">
          <a:avLst/>
        </a:prstGeom>
        <a:noFill/>
      </xdr:spPr>
      <xdr:txBody>
        <a:bodyPr wrap="square" lIns="91440" tIns="45720" rIns="91440" bIns="45720">
          <a:sp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4</a:t>
          </a:r>
        </a:p>
      </xdr:txBody>
    </xdr:sp>
    <xdr:clientData/>
  </xdr:oneCellAnchor>
  <xdr:oneCellAnchor>
    <xdr:from>
      <xdr:col>3</xdr:col>
      <xdr:colOff>31044</xdr:colOff>
      <xdr:row>29</xdr:row>
      <xdr:rowOff>144215</xdr:rowOff>
    </xdr:from>
    <xdr:ext cx="735837" cy="551946"/>
    <xdr:sp macro="" textlink="">
      <xdr:nvSpPr>
        <xdr:cNvPr id="9" name="Rectangle 8">
          <a:extLst>
            <a:ext uri="{FF2B5EF4-FFF2-40B4-BE49-F238E27FC236}">
              <a16:creationId xmlns:a16="http://schemas.microsoft.com/office/drawing/2014/main" id="{00000000-0008-0000-0100-000009000000}"/>
            </a:ext>
          </a:extLst>
        </xdr:cNvPr>
        <xdr:cNvSpPr/>
      </xdr:nvSpPr>
      <xdr:spPr>
        <a:xfrm>
          <a:off x="1859844" y="4242082"/>
          <a:ext cx="735837" cy="551946"/>
        </a:xfrm>
        <a:prstGeom prst="rect">
          <a:avLst/>
        </a:prstGeom>
        <a:noFill/>
      </xdr:spPr>
      <xdr:txBody>
        <a:bodyPr wrap="square" lIns="91440" tIns="45720" rIns="91440" bIns="45720">
          <a:sp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5</a:t>
          </a:r>
        </a:p>
      </xdr:txBody>
    </xdr:sp>
    <xdr:clientData/>
  </xdr:oneCellAnchor>
  <xdr:oneCellAnchor>
    <xdr:from>
      <xdr:col>11</xdr:col>
      <xdr:colOff>469900</xdr:colOff>
      <xdr:row>9</xdr:row>
      <xdr:rowOff>70273</xdr:rowOff>
    </xdr:from>
    <xdr:ext cx="735837" cy="551946"/>
    <xdr:sp macro="" textlink="">
      <xdr:nvSpPr>
        <xdr:cNvPr id="10" name="Rectangle 9">
          <a:extLst>
            <a:ext uri="{FF2B5EF4-FFF2-40B4-BE49-F238E27FC236}">
              <a16:creationId xmlns:a16="http://schemas.microsoft.com/office/drawing/2014/main" id="{00000000-0008-0000-0100-00000A000000}"/>
            </a:ext>
          </a:extLst>
        </xdr:cNvPr>
        <xdr:cNvSpPr/>
      </xdr:nvSpPr>
      <xdr:spPr>
        <a:xfrm>
          <a:off x="7175500" y="442806"/>
          <a:ext cx="735837" cy="551946"/>
        </a:xfrm>
        <a:prstGeom prst="rect">
          <a:avLst/>
        </a:prstGeom>
        <a:noFill/>
      </xdr:spPr>
      <xdr:txBody>
        <a:bodyPr wrap="square" lIns="91440" tIns="45720" rIns="91440" bIns="45720">
          <a:sp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6</a:t>
          </a:r>
        </a:p>
      </xdr:txBody>
    </xdr:sp>
    <xdr:clientData/>
  </xdr:oneCellAnchor>
  <xdr:oneCellAnchor>
    <xdr:from>
      <xdr:col>12</xdr:col>
      <xdr:colOff>266700</xdr:colOff>
      <xdr:row>14</xdr:row>
      <xdr:rowOff>144780</xdr:rowOff>
    </xdr:from>
    <xdr:ext cx="845820" cy="515620"/>
    <xdr:sp macro="" textlink="">
      <xdr:nvSpPr>
        <xdr:cNvPr id="11" name="Rectangle 10">
          <a:extLst>
            <a:ext uri="{FF2B5EF4-FFF2-40B4-BE49-F238E27FC236}">
              <a16:creationId xmlns:a16="http://schemas.microsoft.com/office/drawing/2014/main" id="{00000000-0008-0000-0100-00000B000000}"/>
            </a:ext>
          </a:extLst>
        </xdr:cNvPr>
        <xdr:cNvSpPr/>
      </xdr:nvSpPr>
      <xdr:spPr>
        <a:xfrm>
          <a:off x="7581900" y="1448647"/>
          <a:ext cx="845820" cy="515620"/>
        </a:xfrm>
        <a:prstGeom prst="rect">
          <a:avLst/>
        </a:prstGeom>
        <a:noFill/>
      </xdr:spPr>
      <xdr:txBody>
        <a:bodyPr wrap="square" lIns="91440" tIns="45720" rIns="91440" bIns="45720">
          <a:no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7</a:t>
          </a:r>
        </a:p>
      </xdr:txBody>
    </xdr:sp>
    <xdr:clientData/>
  </xdr:oneCellAnchor>
  <xdr:oneCellAnchor>
    <xdr:from>
      <xdr:col>12</xdr:col>
      <xdr:colOff>372560</xdr:colOff>
      <xdr:row>19</xdr:row>
      <xdr:rowOff>132413</xdr:rowOff>
    </xdr:from>
    <xdr:ext cx="886691" cy="551946"/>
    <xdr:sp macro="" textlink="">
      <xdr:nvSpPr>
        <xdr:cNvPr id="12" name="Rectangle 11">
          <a:extLst>
            <a:ext uri="{FF2B5EF4-FFF2-40B4-BE49-F238E27FC236}">
              <a16:creationId xmlns:a16="http://schemas.microsoft.com/office/drawing/2014/main" id="{00000000-0008-0000-0100-00000C000000}"/>
            </a:ext>
          </a:extLst>
        </xdr:cNvPr>
        <xdr:cNvSpPr/>
      </xdr:nvSpPr>
      <xdr:spPr>
        <a:xfrm>
          <a:off x="7687760" y="2367613"/>
          <a:ext cx="886691" cy="551946"/>
        </a:xfrm>
        <a:prstGeom prst="rect">
          <a:avLst/>
        </a:prstGeom>
        <a:noFill/>
      </xdr:spPr>
      <xdr:txBody>
        <a:bodyPr wrap="square" lIns="91440" tIns="45720" rIns="91440" bIns="45720">
          <a:sp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8</a:t>
          </a:r>
        </a:p>
      </xdr:txBody>
    </xdr:sp>
    <xdr:clientData/>
  </xdr:oneCellAnchor>
  <xdr:oneCellAnchor>
    <xdr:from>
      <xdr:col>12</xdr:col>
      <xdr:colOff>365408</xdr:colOff>
      <xdr:row>24</xdr:row>
      <xdr:rowOff>152346</xdr:rowOff>
    </xdr:from>
    <xdr:ext cx="666185" cy="551946"/>
    <xdr:sp macro="" textlink="">
      <xdr:nvSpPr>
        <xdr:cNvPr id="13" name="Rectangle 12">
          <a:extLst>
            <a:ext uri="{FF2B5EF4-FFF2-40B4-BE49-F238E27FC236}">
              <a16:creationId xmlns:a16="http://schemas.microsoft.com/office/drawing/2014/main" id="{00000000-0008-0000-0100-00000D000000}"/>
            </a:ext>
          </a:extLst>
        </xdr:cNvPr>
        <xdr:cNvSpPr/>
      </xdr:nvSpPr>
      <xdr:spPr>
        <a:xfrm>
          <a:off x="7680608" y="3318879"/>
          <a:ext cx="666185" cy="551946"/>
        </a:xfrm>
        <a:prstGeom prst="rect">
          <a:avLst/>
        </a:prstGeom>
        <a:noFill/>
      </xdr:spPr>
      <xdr:txBody>
        <a:bodyPr wrap="square" lIns="91440" tIns="45720" rIns="91440" bIns="45720">
          <a:sp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9</a:t>
          </a:r>
        </a:p>
      </xdr:txBody>
    </xdr:sp>
    <xdr:clientData/>
  </xdr:oneCellAnchor>
  <xdr:oneCellAnchor>
    <xdr:from>
      <xdr:col>11</xdr:col>
      <xdr:colOff>535670</xdr:colOff>
      <xdr:row>29</xdr:row>
      <xdr:rowOff>165845</xdr:rowOff>
    </xdr:from>
    <xdr:ext cx="605623" cy="551946"/>
    <xdr:sp macro="" textlink="">
      <xdr:nvSpPr>
        <xdr:cNvPr id="14" name="Rectangle 13">
          <a:extLst>
            <a:ext uri="{FF2B5EF4-FFF2-40B4-BE49-F238E27FC236}">
              <a16:creationId xmlns:a16="http://schemas.microsoft.com/office/drawing/2014/main" id="{00000000-0008-0000-0100-00000E000000}"/>
            </a:ext>
          </a:extLst>
        </xdr:cNvPr>
        <xdr:cNvSpPr/>
      </xdr:nvSpPr>
      <xdr:spPr>
        <a:xfrm>
          <a:off x="7241270" y="4263712"/>
          <a:ext cx="605623" cy="551946"/>
        </a:xfrm>
        <a:prstGeom prst="rect">
          <a:avLst/>
        </a:prstGeom>
        <a:noFill/>
      </xdr:spPr>
      <xdr:txBody>
        <a:bodyPr wrap="square" lIns="91440" tIns="45720" rIns="91440" bIns="45720">
          <a:spAutoFit/>
        </a:bodyPr>
        <a:lstStyle/>
        <a:p>
          <a:pPr algn="ctr"/>
          <a:r>
            <a:rPr lang="en-US" sz="2800" b="1" cap="none" spc="0">
              <a:ln w="0"/>
              <a:solidFill>
                <a:srgbClr val="285C4D"/>
              </a:solidFill>
              <a:effectLst>
                <a:outerShdw blurRad="38100" dist="19050" dir="2700000" algn="tl" rotWithShape="0">
                  <a:schemeClr val="dk1">
                    <a:alpha val="40000"/>
                  </a:schemeClr>
                </a:outerShdw>
              </a:effectLst>
              <a:latin typeface="Greycliff CF Extra Bold" panose="00000900000000000000" pitchFamily="2" charset="0"/>
              <a:cs typeface="Arial" panose="020B0604020202020204" pitchFamily="34" charset="0"/>
            </a:rPr>
            <a:t>10</a:t>
          </a:r>
        </a:p>
      </xdr:txBody>
    </xdr:sp>
    <xdr:clientData/>
  </xdr:oneCellAnchor>
  <xdr:twoCellAnchor>
    <xdr:from>
      <xdr:col>18</xdr:col>
      <xdr:colOff>110066</xdr:colOff>
      <xdr:row>7</xdr:row>
      <xdr:rowOff>42333</xdr:rowOff>
    </xdr:from>
    <xdr:to>
      <xdr:col>18</xdr:col>
      <xdr:colOff>482025</xdr:colOff>
      <xdr:row>9</xdr:row>
      <xdr:rowOff>25903</xdr:rowOff>
    </xdr:to>
    <xdr:sp macro="[0]!HelpSheet" textlink="">
      <xdr:nvSpPr>
        <xdr:cNvPr id="16" name="Oval 15">
          <a:hlinkClick xmlns:r="http://schemas.openxmlformats.org/officeDocument/2006/relationships" r:id="rId11"/>
          <a:extLst>
            <a:ext uri="{FF2B5EF4-FFF2-40B4-BE49-F238E27FC236}">
              <a16:creationId xmlns:a16="http://schemas.microsoft.com/office/drawing/2014/main" id="{00000000-0008-0000-0100-000010000000}"/>
            </a:ext>
          </a:extLst>
        </xdr:cNvPr>
        <xdr:cNvSpPr/>
      </xdr:nvSpPr>
      <xdr:spPr>
        <a:xfrm>
          <a:off x="11082866" y="42333"/>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a:t>?</a:t>
          </a:r>
        </a:p>
      </xdr:txBody>
    </xdr:sp>
    <xdr:clientData/>
  </xdr:twoCellAnchor>
  <xdr:twoCellAnchor editAs="oneCell">
    <xdr:from>
      <xdr:col>0</xdr:col>
      <xdr:colOff>183444</xdr:colOff>
      <xdr:row>17</xdr:row>
      <xdr:rowOff>183444</xdr:rowOff>
    </xdr:from>
    <xdr:to>
      <xdr:col>3</xdr:col>
      <xdr:colOff>356854</xdr:colOff>
      <xdr:row>22</xdr:row>
      <xdr:rowOff>176388</xdr:rowOff>
    </xdr:to>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83444" y="2017888"/>
          <a:ext cx="2036077" cy="91016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121920</xdr:colOff>
          <xdr:row>34</xdr:row>
          <xdr:rowOff>106680</xdr:rowOff>
        </xdr:from>
        <xdr:to>
          <xdr:col>17</xdr:col>
          <xdr:colOff>312420</xdr:colOff>
          <xdr:row>36</xdr:row>
          <xdr:rowOff>0</xdr:rowOff>
        </xdr:to>
        <xdr:sp macro="" textlink="">
          <xdr:nvSpPr>
            <xdr:cNvPr id="2049" name="Protec"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320040</xdr:colOff>
          <xdr:row>34</xdr:row>
          <xdr:rowOff>91440</xdr:rowOff>
        </xdr:from>
        <xdr:to>
          <xdr:col>18</xdr:col>
          <xdr:colOff>510540</xdr:colOff>
          <xdr:row>36</xdr:row>
          <xdr:rowOff>0</xdr:rowOff>
        </xdr:to>
        <xdr:sp macro="" textlink="">
          <xdr:nvSpPr>
            <xdr:cNvPr id="2051" name="Unprotec"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xdr:col>
      <xdr:colOff>1341120</xdr:colOff>
      <xdr:row>0</xdr:row>
      <xdr:rowOff>129540</xdr:rowOff>
    </xdr:from>
    <xdr:to>
      <xdr:col>4</xdr:col>
      <xdr:colOff>9837420</xdr:colOff>
      <xdr:row>3</xdr:row>
      <xdr:rowOff>91440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560320" y="129540"/>
          <a:ext cx="10241280" cy="5105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b="1" baseline="0">
              <a:solidFill>
                <a:schemeClr val="bg1"/>
              </a:solidFill>
              <a:latin typeface="Arial" panose="020B0604020202020204" pitchFamily="34" charset="0"/>
              <a:ea typeface="+mn-ea"/>
              <a:cs typeface="Arial" panose="020B0604020202020204" pitchFamily="34" charset="0"/>
            </a:rPr>
            <a:t> </a:t>
          </a:r>
          <a:r>
            <a:rPr lang="es-NI" sz="2000" b="1" baseline="0">
              <a:solidFill>
                <a:schemeClr val="bg1"/>
              </a:solidFill>
              <a:latin typeface="Greycliff CF Medium" panose="00000600000000000000" pitchFamily="2" charset="0"/>
              <a:ea typeface="+mn-ea"/>
              <a:cs typeface="Arial" panose="020B0604020202020204" pitchFamily="34" charset="0"/>
            </a:rPr>
            <a:t>FSC Principles and Criteria </a:t>
          </a:r>
          <a:endParaRPr lang="es-NI" sz="2000" b="1">
            <a:solidFill>
              <a:schemeClr val="bg1"/>
            </a:solidFill>
            <a:latin typeface="Greycliff CF Medium" panose="00000600000000000000" pitchFamily="2" charset="0"/>
            <a:cs typeface="Arial" panose="020B0604020202020204" pitchFamily="34" charset="0"/>
          </a:endParaRPr>
        </a:p>
      </xdr:txBody>
    </xdr:sp>
    <xdr:clientData/>
  </xdr:twoCellAnchor>
  <xdr:twoCellAnchor>
    <xdr:from>
      <xdr:col>4</xdr:col>
      <xdr:colOff>8749181</xdr:colOff>
      <xdr:row>1</xdr:row>
      <xdr:rowOff>8705</xdr:rowOff>
    </xdr:from>
    <xdr:to>
      <xdr:col>4</xdr:col>
      <xdr:colOff>9121140</xdr:colOff>
      <xdr:row>2</xdr:row>
      <xdr:rowOff>181928</xdr:rowOff>
    </xdr:to>
    <xdr:grpSp>
      <xdr:nvGrpSpPr>
        <xdr:cNvPr id="7" name="Group 6">
          <a:extLst>
            <a:ext uri="{FF2B5EF4-FFF2-40B4-BE49-F238E27FC236}">
              <a16:creationId xmlns:a16="http://schemas.microsoft.com/office/drawing/2014/main" id="{00000000-0008-0000-0200-000007000000}"/>
            </a:ext>
          </a:extLst>
        </xdr:cNvPr>
        <xdr:cNvGrpSpPr/>
      </xdr:nvGrpSpPr>
      <xdr:grpSpPr>
        <a:xfrm>
          <a:off x="9777881" y="191585"/>
          <a:ext cx="0" cy="356103"/>
          <a:chOff x="6151098" y="1631884"/>
          <a:chExt cx="220005" cy="221112"/>
        </a:xfrm>
      </xdr:grpSpPr>
      <xdr:sp macro="[0]!MenuSheet" textlink="">
        <xdr:nvSpPr>
          <xdr:cNvPr id="8" name="Oval 7">
            <a:extLst>
              <a:ext uri="{FF2B5EF4-FFF2-40B4-BE49-F238E27FC236}">
                <a16:creationId xmlns:a16="http://schemas.microsoft.com/office/drawing/2014/main" id="{00000000-0008-0000-0200-000008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9" name="Graphic 26" descr="Hamburger Menu Icon with solid fill">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12</xdr:col>
      <xdr:colOff>1421</xdr:colOff>
      <xdr:row>0</xdr:row>
      <xdr:rowOff>54425</xdr:rowOff>
    </xdr:from>
    <xdr:to>
      <xdr:col>12</xdr:col>
      <xdr:colOff>1421</xdr:colOff>
      <xdr:row>2</xdr:row>
      <xdr:rowOff>44768</xdr:rowOff>
    </xdr:to>
    <xdr:grpSp>
      <xdr:nvGrpSpPr>
        <xdr:cNvPr id="10" name="Group 9">
          <a:extLst>
            <a:ext uri="{FF2B5EF4-FFF2-40B4-BE49-F238E27FC236}">
              <a16:creationId xmlns:a16="http://schemas.microsoft.com/office/drawing/2014/main" id="{00000000-0008-0000-0200-00000A000000}"/>
            </a:ext>
          </a:extLst>
        </xdr:cNvPr>
        <xdr:cNvGrpSpPr/>
      </xdr:nvGrpSpPr>
      <xdr:grpSpPr>
        <a:xfrm>
          <a:off x="12847320" y="54425"/>
          <a:ext cx="0" cy="356103"/>
          <a:chOff x="6041095" y="2480244"/>
          <a:chExt cx="220005" cy="221112"/>
        </a:xfrm>
      </xdr:grpSpPr>
      <xdr:sp macro="" textlink="">
        <xdr:nvSpPr>
          <xdr:cNvPr id="11" name="Oval 10">
            <a:extLst>
              <a:ext uri="{FF2B5EF4-FFF2-40B4-BE49-F238E27FC236}">
                <a16:creationId xmlns:a16="http://schemas.microsoft.com/office/drawing/2014/main" id="{00000000-0008-0000-0200-00000B000000}"/>
              </a:ext>
            </a:extLst>
          </xdr:cNvPr>
          <xdr:cNvSpPr/>
        </xdr:nvSpPr>
        <xdr:spPr>
          <a:xfrm>
            <a:off x="6041095" y="248024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xdr:nvPicPr>
          <xdr:cNvPr id="12" name="Graphic 32" descr="Back with solid fill">
            <a:extLst>
              <a:ext uri="{FF2B5EF4-FFF2-40B4-BE49-F238E27FC236}">
                <a16:creationId xmlns:a16="http://schemas.microsoft.com/office/drawing/2014/main" id="{00000000-0008-0000-0200-00000C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8333" t="18465" r="7222" b="20424"/>
          <a:stretch/>
        </xdr:blipFill>
        <xdr:spPr>
          <a:xfrm>
            <a:off x="6084410" y="2534920"/>
            <a:ext cx="133373" cy="96520"/>
          </a:xfrm>
          <a:prstGeom prst="rect">
            <a:avLst/>
          </a:prstGeom>
        </xdr:spPr>
      </xdr:pic>
    </xdr:grpSp>
    <xdr:clientData/>
  </xdr:twoCellAnchor>
  <xdr:twoCellAnchor>
    <xdr:from>
      <xdr:col>2</xdr:col>
      <xdr:colOff>670560</xdr:colOff>
      <xdr:row>0</xdr:row>
      <xdr:rowOff>0</xdr:rowOff>
    </xdr:from>
    <xdr:to>
      <xdr:col>4</xdr:col>
      <xdr:colOff>0</xdr:colOff>
      <xdr:row>5</xdr:row>
      <xdr:rowOff>106680</xdr:rowOff>
    </xdr:to>
    <xdr:sp macro="" textlink="">
      <xdr:nvSpPr>
        <xdr:cNvPr id="16" name="Oval 15">
          <a:extLst>
            <a:ext uri="{FF2B5EF4-FFF2-40B4-BE49-F238E27FC236}">
              <a16:creationId xmlns:a16="http://schemas.microsoft.com/office/drawing/2014/main" id="{00000000-0008-0000-0200-000010000000}"/>
            </a:ext>
          </a:extLst>
        </xdr:cNvPr>
        <xdr:cNvSpPr/>
      </xdr:nvSpPr>
      <xdr:spPr>
        <a:xfrm>
          <a:off x="1889760" y="0"/>
          <a:ext cx="1074420" cy="1021080"/>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3600" b="1">
              <a:solidFill>
                <a:sysClr val="windowText" lastClr="000000"/>
              </a:solidFill>
              <a:latin typeface="Arial" panose="020B0604020202020204" pitchFamily="34" charset="0"/>
              <a:cs typeface="Arial" panose="020B0604020202020204" pitchFamily="34" charset="0"/>
            </a:rPr>
            <a:t>?</a:t>
          </a:r>
          <a:endParaRPr lang="es-NI" sz="36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4</xdr:col>
      <xdr:colOff>9281159</xdr:colOff>
      <xdr:row>0</xdr:row>
      <xdr:rowOff>175260</xdr:rowOff>
    </xdr:from>
    <xdr:to>
      <xdr:col>4</xdr:col>
      <xdr:colOff>9639300</xdr:colOff>
      <xdr:row>2</xdr:row>
      <xdr:rowOff>166116</xdr:rowOff>
    </xdr:to>
    <xdr:grpSp>
      <xdr:nvGrpSpPr>
        <xdr:cNvPr id="21" name="Group 20">
          <a:extLst>
            <a:ext uri="{FF2B5EF4-FFF2-40B4-BE49-F238E27FC236}">
              <a16:creationId xmlns:a16="http://schemas.microsoft.com/office/drawing/2014/main" id="{00000000-0008-0000-0200-000015000000}"/>
            </a:ext>
          </a:extLst>
        </xdr:cNvPr>
        <xdr:cNvGrpSpPr/>
      </xdr:nvGrpSpPr>
      <xdr:grpSpPr>
        <a:xfrm>
          <a:off x="9776459" y="175260"/>
          <a:ext cx="1" cy="356616"/>
          <a:chOff x="12245339" y="175260"/>
          <a:chExt cx="358141" cy="356616"/>
        </a:xfrm>
      </xdr:grpSpPr>
      <xdr:sp macro="[0]!Select_Last" textlink="">
        <xdr:nvSpPr>
          <xdr:cNvPr id="14" name="Oval 13">
            <a:extLst>
              <a:ext uri="{FF2B5EF4-FFF2-40B4-BE49-F238E27FC236}">
                <a16:creationId xmlns:a16="http://schemas.microsoft.com/office/drawing/2014/main" id="{00000000-0008-0000-0200-00000E000000}"/>
              </a:ext>
            </a:extLst>
          </xdr:cNvPr>
          <xdr:cNvSpPr/>
        </xdr:nvSpPr>
        <xdr:spPr>
          <a:xfrm rot="315792">
            <a:off x="12245339" y="175260"/>
            <a:ext cx="358141" cy="356616"/>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elect_Last">
        <xdr:nvPicPr>
          <xdr:cNvPr id="20" name="Graphic 19" descr="Refresh with solid fill">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rot="20071813">
            <a:off x="12339369" y="254049"/>
            <a:ext cx="208183" cy="208183"/>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466241</xdr:colOff>
      <xdr:row>0</xdr:row>
      <xdr:rowOff>69664</xdr:rowOff>
    </xdr:from>
    <xdr:to>
      <xdr:col>11</xdr:col>
      <xdr:colOff>820563</xdr:colOff>
      <xdr:row>2</xdr:row>
      <xdr:rowOff>60008</xdr:rowOff>
    </xdr:to>
    <xdr:grpSp>
      <xdr:nvGrpSpPr>
        <xdr:cNvPr id="35" name="Group 34">
          <a:extLst>
            <a:ext uri="{FF2B5EF4-FFF2-40B4-BE49-F238E27FC236}">
              <a16:creationId xmlns:a16="http://schemas.microsoft.com/office/drawing/2014/main" id="{00000000-0008-0000-0300-000023000000}"/>
            </a:ext>
          </a:extLst>
        </xdr:cNvPr>
        <xdr:cNvGrpSpPr/>
      </xdr:nvGrpSpPr>
      <xdr:grpSpPr>
        <a:xfrm>
          <a:off x="8533916" y="69664"/>
          <a:ext cx="354322" cy="352294"/>
          <a:chOff x="5358618" y="1631884"/>
          <a:chExt cx="220005" cy="221112"/>
        </a:xfrm>
      </xdr:grpSpPr>
      <xdr:sp macro="[0]!Sheet5.Limp101" textlink="">
        <xdr:nvSpPr>
          <xdr:cNvPr id="36" name="Oval 35">
            <a:extLst>
              <a:ext uri="{FF2B5EF4-FFF2-40B4-BE49-F238E27FC236}">
                <a16:creationId xmlns:a16="http://schemas.microsoft.com/office/drawing/2014/main" id="{00000000-0008-0000-0300-000024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5.Limp101">
        <xdr:nvPicPr>
          <xdr:cNvPr id="37" name="Graphic 36" descr="Garbage with solid fill">
            <a:extLst>
              <a:ext uri="{FF2B5EF4-FFF2-40B4-BE49-F238E27FC236}">
                <a16:creationId xmlns:a16="http://schemas.microsoft.com/office/drawing/2014/main" id="{00000000-0008-0000-0300-00002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xdr:twoCellAnchor>
    <xdr:from>
      <xdr:col>10</xdr:col>
      <xdr:colOff>329081</xdr:colOff>
      <xdr:row>0</xdr:row>
      <xdr:rowOff>77285</xdr:rowOff>
    </xdr:from>
    <xdr:to>
      <xdr:col>11</xdr:col>
      <xdr:colOff>22860</xdr:colOff>
      <xdr:row>2</xdr:row>
      <xdr:rowOff>67628</xdr:rowOff>
    </xdr:to>
    <xdr:grpSp>
      <xdr:nvGrpSpPr>
        <xdr:cNvPr id="38" name="Group 37">
          <a:extLst>
            <a:ext uri="{FF2B5EF4-FFF2-40B4-BE49-F238E27FC236}">
              <a16:creationId xmlns:a16="http://schemas.microsoft.com/office/drawing/2014/main" id="{00000000-0008-0000-0300-000026000000}"/>
            </a:ext>
          </a:extLst>
        </xdr:cNvPr>
        <xdr:cNvGrpSpPr/>
      </xdr:nvGrpSpPr>
      <xdr:grpSpPr>
        <a:xfrm>
          <a:off x="7720481" y="77285"/>
          <a:ext cx="370054" cy="352293"/>
          <a:chOff x="6151098" y="1631884"/>
          <a:chExt cx="220005" cy="221112"/>
        </a:xfrm>
      </xdr:grpSpPr>
      <xdr:sp macro="[0]!MenuSheet" textlink="">
        <xdr:nvSpPr>
          <xdr:cNvPr id="39" name="Oval 38">
            <a:extLst>
              <a:ext uri="{FF2B5EF4-FFF2-40B4-BE49-F238E27FC236}">
                <a16:creationId xmlns:a16="http://schemas.microsoft.com/office/drawing/2014/main" id="{00000000-0008-0000-0300-000027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40" name="Graphic 26" descr="Hamburger Menu Icon with solid fill">
            <a:extLst>
              <a:ext uri="{FF2B5EF4-FFF2-40B4-BE49-F238E27FC236}">
                <a16:creationId xmlns:a16="http://schemas.microsoft.com/office/drawing/2014/main" id="{00000000-0008-0000-0300-00002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5139" name="OptionButton1" hidden="1">
              <a:extLst>
                <a:ext uri="{63B3BB69-23CF-44E3-9099-C40C66FF867C}">
                  <a14:compatExt spid="_x0000_s5139"/>
                </a:ext>
                <a:ext uri="{FF2B5EF4-FFF2-40B4-BE49-F238E27FC236}">
                  <a16:creationId xmlns:a16="http://schemas.microsoft.com/office/drawing/2014/main" id="{00000000-0008-0000-03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9</xdr:row>
          <xdr:rowOff>15240</xdr:rowOff>
        </xdr:to>
        <xdr:sp macro="" textlink="">
          <xdr:nvSpPr>
            <xdr:cNvPr id="5140" name="OptionButton2" hidden="1">
              <a:extLst>
                <a:ext uri="{63B3BB69-23CF-44E3-9099-C40C66FF867C}">
                  <a14:compatExt spid="_x0000_s5140"/>
                </a:ext>
                <a:ext uri="{FF2B5EF4-FFF2-40B4-BE49-F238E27FC236}">
                  <a16:creationId xmlns:a16="http://schemas.microsoft.com/office/drawing/2014/main" id="{00000000-0008-0000-03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5142" name="OptionButton3" hidden="1">
              <a:extLst>
                <a:ext uri="{63B3BB69-23CF-44E3-9099-C40C66FF867C}">
                  <a14:compatExt spid="_x0000_s5142"/>
                </a:ext>
                <a:ext uri="{FF2B5EF4-FFF2-40B4-BE49-F238E27FC236}">
                  <a16:creationId xmlns:a16="http://schemas.microsoft.com/office/drawing/2014/main" id="{00000000-0008-0000-03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5143" name="OptionButton4" hidden="1">
              <a:extLst>
                <a:ext uri="{63B3BB69-23CF-44E3-9099-C40C66FF867C}">
                  <a14:compatExt spid="_x0000_s5143"/>
                </a:ext>
                <a:ext uri="{FF2B5EF4-FFF2-40B4-BE49-F238E27FC236}">
                  <a16:creationId xmlns:a16="http://schemas.microsoft.com/office/drawing/2014/main" id="{00000000-0008-0000-03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15</xdr:row>
          <xdr:rowOff>7620</xdr:rowOff>
        </xdr:to>
        <xdr:sp macro="" textlink="">
          <xdr:nvSpPr>
            <xdr:cNvPr id="5144" name="OptionButton5" hidden="1">
              <a:extLst>
                <a:ext uri="{63B3BB69-23CF-44E3-9099-C40C66FF867C}">
                  <a14:compatExt spid="_x0000_s5144"/>
                </a:ext>
                <a:ext uri="{FF2B5EF4-FFF2-40B4-BE49-F238E27FC236}">
                  <a16:creationId xmlns:a16="http://schemas.microsoft.com/office/drawing/2014/main" id="{00000000-0008-0000-03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15</xdr:row>
          <xdr:rowOff>7620</xdr:rowOff>
        </xdr:to>
        <xdr:sp macro="" textlink="">
          <xdr:nvSpPr>
            <xdr:cNvPr id="5145" name="OptionButton6" hidden="1">
              <a:extLst>
                <a:ext uri="{63B3BB69-23CF-44E3-9099-C40C66FF867C}">
                  <a14:compatExt spid="_x0000_s5145"/>
                </a:ext>
                <a:ext uri="{FF2B5EF4-FFF2-40B4-BE49-F238E27FC236}">
                  <a16:creationId xmlns:a16="http://schemas.microsoft.com/office/drawing/2014/main" id="{00000000-0008-0000-0300-00001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15240</xdr:rowOff>
        </xdr:to>
        <xdr:sp macro="" textlink="">
          <xdr:nvSpPr>
            <xdr:cNvPr id="5146" name="OptionButton7" hidden="1">
              <a:extLst>
                <a:ext uri="{63B3BB69-23CF-44E3-9099-C40C66FF867C}">
                  <a14:compatExt spid="_x0000_s5146"/>
                </a:ext>
                <a:ext uri="{FF2B5EF4-FFF2-40B4-BE49-F238E27FC236}">
                  <a16:creationId xmlns:a16="http://schemas.microsoft.com/office/drawing/2014/main" id="{00000000-0008-0000-0300-00001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15240</xdr:rowOff>
        </xdr:to>
        <xdr:sp macro="" textlink="">
          <xdr:nvSpPr>
            <xdr:cNvPr id="5147" name="OptionButton8"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21</xdr:row>
          <xdr:rowOff>7620</xdr:rowOff>
        </xdr:to>
        <xdr:sp macro="" textlink="">
          <xdr:nvSpPr>
            <xdr:cNvPr id="5148" name="OptionButton9" hidden="1">
              <a:extLst>
                <a:ext uri="{63B3BB69-23CF-44E3-9099-C40C66FF867C}">
                  <a14:compatExt spid="_x0000_s5148"/>
                </a:ext>
                <a:ext uri="{FF2B5EF4-FFF2-40B4-BE49-F238E27FC236}">
                  <a16:creationId xmlns:a16="http://schemas.microsoft.com/office/drawing/2014/main" id="{00000000-0008-0000-0300-00001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21</xdr:row>
          <xdr:rowOff>7620</xdr:rowOff>
        </xdr:to>
        <xdr:sp macro="" textlink="">
          <xdr:nvSpPr>
            <xdr:cNvPr id="5149" name="OptionButton10"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5150" name="OptionButton11" hidden="1">
              <a:extLst>
                <a:ext uri="{63B3BB69-23CF-44E3-9099-C40C66FF867C}">
                  <a14:compatExt spid="_x0000_s5150"/>
                </a:ext>
                <a:ext uri="{FF2B5EF4-FFF2-40B4-BE49-F238E27FC236}">
                  <a16:creationId xmlns:a16="http://schemas.microsoft.com/office/drawing/2014/main" id="{00000000-0008-0000-0300-00001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5151" name="OptionButton12" hidden="1">
              <a:extLst>
                <a:ext uri="{63B3BB69-23CF-44E3-9099-C40C66FF867C}">
                  <a14:compatExt spid="_x0000_s5151"/>
                </a:ext>
                <a:ext uri="{FF2B5EF4-FFF2-40B4-BE49-F238E27FC236}">
                  <a16:creationId xmlns:a16="http://schemas.microsoft.com/office/drawing/2014/main" id="{00000000-0008-0000-03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15</xdr:row>
          <xdr:rowOff>7620</xdr:rowOff>
        </xdr:to>
        <xdr:sp macro="" textlink="">
          <xdr:nvSpPr>
            <xdr:cNvPr id="5152" name="OptionButton13" hidden="1">
              <a:extLst>
                <a:ext uri="{63B3BB69-23CF-44E3-9099-C40C66FF867C}">
                  <a14:compatExt spid="_x0000_s5152"/>
                </a:ext>
                <a:ext uri="{FF2B5EF4-FFF2-40B4-BE49-F238E27FC236}">
                  <a16:creationId xmlns:a16="http://schemas.microsoft.com/office/drawing/2014/main" id="{00000000-0008-0000-03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0</xdr:rowOff>
        </xdr:to>
        <xdr:sp macro="" textlink="">
          <xdr:nvSpPr>
            <xdr:cNvPr id="5153" name="OptionButton14" hidden="1">
              <a:extLst>
                <a:ext uri="{63B3BB69-23CF-44E3-9099-C40C66FF867C}">
                  <a14:compatExt spid="_x0000_s5153"/>
                </a:ext>
                <a:ext uri="{FF2B5EF4-FFF2-40B4-BE49-F238E27FC236}">
                  <a16:creationId xmlns:a16="http://schemas.microsoft.com/office/drawing/2014/main" id="{00000000-0008-0000-03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21</xdr:row>
          <xdr:rowOff>7620</xdr:rowOff>
        </xdr:to>
        <xdr:sp macro="" textlink="">
          <xdr:nvSpPr>
            <xdr:cNvPr id="5154" name="OptionButton15" hidden="1">
              <a:extLst>
                <a:ext uri="{63B3BB69-23CF-44E3-9099-C40C66FF867C}">
                  <a14:compatExt spid="_x0000_s5154"/>
                </a:ext>
                <a:ext uri="{FF2B5EF4-FFF2-40B4-BE49-F238E27FC236}">
                  <a16:creationId xmlns:a16="http://schemas.microsoft.com/office/drawing/2014/main" id="{00000000-0008-0000-03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11</xdr:col>
      <xdr:colOff>1060601</xdr:colOff>
      <xdr:row>0</xdr:row>
      <xdr:rowOff>62045</xdr:rowOff>
    </xdr:from>
    <xdr:to>
      <xdr:col>11</xdr:col>
      <xdr:colOff>1414923</xdr:colOff>
      <xdr:row>2</xdr:row>
      <xdr:rowOff>52388</xdr:rowOff>
    </xdr:to>
    <xdr:grpSp>
      <xdr:nvGrpSpPr>
        <xdr:cNvPr id="10" name="Group 9">
          <a:extLst>
            <a:ext uri="{FF2B5EF4-FFF2-40B4-BE49-F238E27FC236}">
              <a16:creationId xmlns:a16="http://schemas.microsoft.com/office/drawing/2014/main" id="{00000000-0008-0000-0300-00000A000000}"/>
            </a:ext>
          </a:extLst>
        </xdr:cNvPr>
        <xdr:cNvGrpSpPr/>
      </xdr:nvGrpSpPr>
      <xdr:grpSpPr>
        <a:xfrm>
          <a:off x="9128276" y="62045"/>
          <a:ext cx="354322" cy="352293"/>
          <a:chOff x="9008261" y="62045"/>
          <a:chExt cx="354322" cy="356103"/>
        </a:xfrm>
      </xdr:grpSpPr>
      <xdr:sp macro="" textlink="">
        <xdr:nvSpPr>
          <xdr:cNvPr id="42" name="Oval 41">
            <a:extLst>
              <a:ext uri="{FF2B5EF4-FFF2-40B4-BE49-F238E27FC236}">
                <a16:creationId xmlns:a16="http://schemas.microsoft.com/office/drawing/2014/main" id="{00000000-0008-0000-0300-00002A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xdr:nvPicPr>
          <xdr:cNvPr id="7" name="Graphic 6" descr="Arrow: Straight with solid fill">
            <a:extLst>
              <a:ext uri="{FF2B5EF4-FFF2-40B4-BE49-F238E27FC236}">
                <a16:creationId xmlns:a16="http://schemas.microsoft.com/office/drawing/2014/main" id="{00000000-0008-0000-0300-00000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1441601</xdr:colOff>
      <xdr:row>0</xdr:row>
      <xdr:rowOff>62045</xdr:rowOff>
    </xdr:from>
    <xdr:to>
      <xdr:col>12</xdr:col>
      <xdr:colOff>165243</xdr:colOff>
      <xdr:row>2</xdr:row>
      <xdr:rowOff>52388</xdr:rowOff>
    </xdr:to>
    <xdr:grpSp>
      <xdr:nvGrpSpPr>
        <xdr:cNvPr id="11" name="Group 10">
          <a:extLst>
            <a:ext uri="{FF2B5EF4-FFF2-40B4-BE49-F238E27FC236}">
              <a16:creationId xmlns:a16="http://schemas.microsoft.com/office/drawing/2014/main" id="{00000000-0008-0000-0300-00000B000000}"/>
            </a:ext>
          </a:extLst>
        </xdr:cNvPr>
        <xdr:cNvGrpSpPr/>
      </xdr:nvGrpSpPr>
      <xdr:grpSpPr>
        <a:xfrm>
          <a:off x="9509276" y="62045"/>
          <a:ext cx="352417" cy="352293"/>
          <a:chOff x="9511181" y="62045"/>
          <a:chExt cx="354322" cy="356103"/>
        </a:xfrm>
      </xdr:grpSpPr>
      <xdr:sp macro="[0]!NextSheet" textlink="">
        <xdr:nvSpPr>
          <xdr:cNvPr id="54" name="Oval 53">
            <a:extLst>
              <a:ext uri="{FF2B5EF4-FFF2-40B4-BE49-F238E27FC236}">
                <a16:creationId xmlns:a16="http://schemas.microsoft.com/office/drawing/2014/main" id="{00000000-0008-0000-0300-000036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55" name="Graphic 54" descr="Arrow: Straight with solid fill">
            <a:extLst>
              <a:ext uri="{FF2B5EF4-FFF2-40B4-BE49-F238E27FC236}">
                <a16:creationId xmlns:a16="http://schemas.microsoft.com/office/drawing/2014/main" id="{00000000-0008-0000-0300-000037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53340</xdr:colOff>
      <xdr:row>0</xdr:row>
      <xdr:rowOff>45720</xdr:rowOff>
    </xdr:from>
    <xdr:to>
      <xdr:col>11</xdr:col>
      <xdr:colOff>425299</xdr:colOff>
      <xdr:row>2</xdr:row>
      <xdr:rowOff>51597</xdr:rowOff>
    </xdr:to>
    <xdr:grpSp>
      <xdr:nvGrpSpPr>
        <xdr:cNvPr id="12" name="Group 11">
          <a:extLst>
            <a:ext uri="{FF2B5EF4-FFF2-40B4-BE49-F238E27FC236}">
              <a16:creationId xmlns:a16="http://schemas.microsoft.com/office/drawing/2014/main" id="{00000000-0008-0000-0300-00000C000000}"/>
            </a:ext>
          </a:extLst>
        </xdr:cNvPr>
        <xdr:cNvGrpSpPr/>
      </xdr:nvGrpSpPr>
      <xdr:grpSpPr>
        <a:xfrm>
          <a:off x="8121015" y="45720"/>
          <a:ext cx="371959" cy="367827"/>
          <a:chOff x="8122920" y="45720"/>
          <a:chExt cx="371959" cy="371637"/>
        </a:xfrm>
      </xdr:grpSpPr>
      <xdr:sp macro="" textlink="">
        <xdr:nvSpPr>
          <xdr:cNvPr id="57" name="Oval 56">
            <a:extLst>
              <a:ext uri="{FF2B5EF4-FFF2-40B4-BE49-F238E27FC236}">
                <a16:creationId xmlns:a16="http://schemas.microsoft.com/office/drawing/2014/main" id="{00000000-0008-0000-0300-000039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58" name="TextBox 57">
            <a:extLst>
              <a:ext uri="{FF2B5EF4-FFF2-40B4-BE49-F238E27FC236}">
                <a16:creationId xmlns:a16="http://schemas.microsoft.com/office/drawing/2014/main" id="{00000000-0008-0000-0300-00003A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171450</xdr:colOff>
      <xdr:row>1</xdr:row>
      <xdr:rowOff>28575</xdr:rowOff>
    </xdr:from>
    <xdr:to>
      <xdr:col>7</xdr:col>
      <xdr:colOff>2588260</xdr:colOff>
      <xdr:row>3</xdr:row>
      <xdr:rowOff>36195</xdr:rowOff>
    </xdr:to>
    <xdr:sp macro="" textlink="">
      <xdr:nvSpPr>
        <xdr:cNvPr id="41" name="TextBox 36">
          <a:extLst>
            <a:ext uri="{FF2B5EF4-FFF2-40B4-BE49-F238E27FC236}">
              <a16:creationId xmlns:a16="http://schemas.microsoft.com/office/drawing/2014/main" id="{00000000-0008-0000-0300-000029000000}"/>
            </a:ext>
          </a:extLst>
        </xdr:cNvPr>
        <xdr:cNvSpPr txBox="1"/>
      </xdr:nvSpPr>
      <xdr:spPr>
        <a:xfrm>
          <a:off x="1762125" y="209550"/>
          <a:ext cx="3559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 </a:t>
          </a:r>
          <a:r>
            <a:rPr lang="es-NI" sz="2000" b="1" baseline="0">
              <a:solidFill>
                <a:schemeClr val="bg1"/>
              </a:solidFill>
              <a:latin typeface="Greycliff CF Medium" panose="00000600000000000000" pitchFamily="2" charset="0"/>
              <a:cs typeface="Arial" panose="020B0604020202020204" pitchFamily="34" charset="0"/>
            </a:rPr>
            <a:t> </a:t>
          </a:r>
          <a:endParaRPr lang="es-NI" sz="2000" b="1">
            <a:solidFill>
              <a:schemeClr val="bg1"/>
            </a:solidFill>
            <a:latin typeface="Greycliff CF Medium" panose="00000600000000000000" pitchFamily="2" charset="0"/>
            <a:cs typeface="Arial" panose="020B0604020202020204" pitchFamily="34" charset="0"/>
          </a:endParaRPr>
        </a:p>
      </xdr:txBody>
    </xdr:sp>
    <xdr:clientData/>
  </xdr:twoCellAnchor>
  <xdr:twoCellAnchor>
    <xdr:from>
      <xdr:col>1</xdr:col>
      <xdr:colOff>47625</xdr:colOff>
      <xdr:row>0</xdr:row>
      <xdr:rowOff>104775</xdr:rowOff>
    </xdr:from>
    <xdr:to>
      <xdr:col>4</xdr:col>
      <xdr:colOff>76835</xdr:colOff>
      <xdr:row>6</xdr:row>
      <xdr:rowOff>47625</xdr:rowOff>
    </xdr:to>
    <xdr:sp macro="" textlink="">
      <xdr:nvSpPr>
        <xdr:cNvPr id="43" name="Oval 15">
          <a:extLst>
            <a:ext uri="{FF2B5EF4-FFF2-40B4-BE49-F238E27FC236}">
              <a16:creationId xmlns:a16="http://schemas.microsoft.com/office/drawing/2014/main" id="{00000000-0008-0000-0300-00002B000000}"/>
            </a:ext>
          </a:extLst>
        </xdr:cNvPr>
        <xdr:cNvSpPr/>
      </xdr:nvSpPr>
      <xdr:spPr>
        <a:xfrm>
          <a:off x="657225" y="104775"/>
          <a:ext cx="1010285" cy="1028700"/>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P1</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1671893</xdr:colOff>
      <xdr:row>0</xdr:row>
      <xdr:rowOff>12090</xdr:rowOff>
    </xdr:from>
    <xdr:to>
      <xdr:col>11</xdr:col>
      <xdr:colOff>2025369</xdr:colOff>
      <xdr:row>1</xdr:row>
      <xdr:rowOff>182439</xdr:rowOff>
    </xdr:to>
    <xdr:grpSp>
      <xdr:nvGrpSpPr>
        <xdr:cNvPr id="4" name="Group 3">
          <a:extLst>
            <a:ext uri="{FF2B5EF4-FFF2-40B4-BE49-F238E27FC236}">
              <a16:creationId xmlns:a16="http://schemas.microsoft.com/office/drawing/2014/main" id="{00000000-0008-0000-0400-000004000000}"/>
            </a:ext>
          </a:extLst>
        </xdr:cNvPr>
        <xdr:cNvGrpSpPr/>
      </xdr:nvGrpSpPr>
      <xdr:grpSpPr>
        <a:xfrm>
          <a:off x="9891968" y="12090"/>
          <a:ext cx="353476" cy="351324"/>
          <a:chOff x="5358618" y="1631884"/>
          <a:chExt cx="220005" cy="221112"/>
        </a:xfrm>
      </xdr:grpSpPr>
      <xdr:sp macro="[0]!Sheet6.Limp102" textlink="">
        <xdr:nvSpPr>
          <xdr:cNvPr id="5" name="Oval 4">
            <a:extLst>
              <a:ext uri="{FF2B5EF4-FFF2-40B4-BE49-F238E27FC236}">
                <a16:creationId xmlns:a16="http://schemas.microsoft.com/office/drawing/2014/main" id="{00000000-0008-0000-04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6.Limp102">
        <xdr:nvPicPr>
          <xdr:cNvPr id="6" name="Graphic 5" descr="Garbage with solid fill">
            <a:extLst>
              <a:ext uri="{FF2B5EF4-FFF2-40B4-BE49-F238E27FC236}">
                <a16:creationId xmlns:a16="http://schemas.microsoft.com/office/drawing/2014/main" id="{00000000-0008-0000-04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1958340</xdr:colOff>
          <xdr:row>8</xdr:row>
          <xdr:rowOff>190500</xdr:rowOff>
        </xdr:from>
        <xdr:to>
          <xdr:col>7</xdr:col>
          <xdr:colOff>3238500</xdr:colOff>
          <xdr:row>8</xdr:row>
          <xdr:rowOff>441960</xdr:rowOff>
        </xdr:to>
        <xdr:sp macro="" textlink="">
          <xdr:nvSpPr>
            <xdr:cNvPr id="9218" name="OptionButton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11</xdr:row>
          <xdr:rowOff>182880</xdr:rowOff>
        </xdr:from>
        <xdr:to>
          <xdr:col>7</xdr:col>
          <xdr:colOff>525780</xdr:colOff>
          <xdr:row>12</xdr:row>
          <xdr:rowOff>38100</xdr:rowOff>
        </xdr:to>
        <xdr:sp macro="" textlink="">
          <xdr:nvSpPr>
            <xdr:cNvPr id="9219" name="OptionButton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1958340</xdr:colOff>
          <xdr:row>11</xdr:row>
          <xdr:rowOff>182880</xdr:rowOff>
        </xdr:from>
        <xdr:to>
          <xdr:col>7</xdr:col>
          <xdr:colOff>3238500</xdr:colOff>
          <xdr:row>12</xdr:row>
          <xdr:rowOff>60960</xdr:rowOff>
        </xdr:to>
        <xdr:sp macro="" textlink="">
          <xdr:nvSpPr>
            <xdr:cNvPr id="9220" name="OptionButton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17</xdr:row>
          <xdr:rowOff>144780</xdr:rowOff>
        </xdr:from>
        <xdr:to>
          <xdr:col>7</xdr:col>
          <xdr:colOff>525780</xdr:colOff>
          <xdr:row>17</xdr:row>
          <xdr:rowOff>373380</xdr:rowOff>
        </xdr:to>
        <xdr:sp macro="" textlink="">
          <xdr:nvSpPr>
            <xdr:cNvPr id="9223" name="OptionButton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1958340</xdr:colOff>
          <xdr:row>17</xdr:row>
          <xdr:rowOff>144780</xdr:rowOff>
        </xdr:from>
        <xdr:to>
          <xdr:col>7</xdr:col>
          <xdr:colOff>3238500</xdr:colOff>
          <xdr:row>17</xdr:row>
          <xdr:rowOff>396240</xdr:rowOff>
        </xdr:to>
        <xdr:sp macro="" textlink="">
          <xdr:nvSpPr>
            <xdr:cNvPr id="9224" name="OptionButton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1958340</xdr:colOff>
          <xdr:row>20</xdr:row>
          <xdr:rowOff>83820</xdr:rowOff>
        </xdr:from>
        <xdr:to>
          <xdr:col>7</xdr:col>
          <xdr:colOff>3238500</xdr:colOff>
          <xdr:row>20</xdr:row>
          <xdr:rowOff>327660</xdr:rowOff>
        </xdr:to>
        <xdr:sp macro="" textlink="">
          <xdr:nvSpPr>
            <xdr:cNvPr id="9226" name="OptionButton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20</xdr:row>
          <xdr:rowOff>83820</xdr:rowOff>
        </xdr:from>
        <xdr:to>
          <xdr:col>7</xdr:col>
          <xdr:colOff>525780</xdr:colOff>
          <xdr:row>20</xdr:row>
          <xdr:rowOff>312420</xdr:rowOff>
        </xdr:to>
        <xdr:sp macro="" textlink="">
          <xdr:nvSpPr>
            <xdr:cNvPr id="9227" name="OptionButton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8</xdr:row>
          <xdr:rowOff>190500</xdr:rowOff>
        </xdr:from>
        <xdr:to>
          <xdr:col>7</xdr:col>
          <xdr:colOff>525780</xdr:colOff>
          <xdr:row>8</xdr:row>
          <xdr:rowOff>419100</xdr:rowOff>
        </xdr:to>
        <xdr:sp macro="" textlink="">
          <xdr:nvSpPr>
            <xdr:cNvPr id="9230" name="OptionButton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960120</xdr:colOff>
          <xdr:row>8</xdr:row>
          <xdr:rowOff>190500</xdr:rowOff>
        </xdr:from>
        <xdr:to>
          <xdr:col>7</xdr:col>
          <xdr:colOff>1394460</xdr:colOff>
          <xdr:row>8</xdr:row>
          <xdr:rowOff>419100</xdr:rowOff>
        </xdr:to>
        <xdr:sp macro="" textlink="">
          <xdr:nvSpPr>
            <xdr:cNvPr id="9231" name="OptionButton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960120</xdr:colOff>
          <xdr:row>11</xdr:row>
          <xdr:rowOff>182880</xdr:rowOff>
        </xdr:from>
        <xdr:to>
          <xdr:col>7</xdr:col>
          <xdr:colOff>1371600</xdr:colOff>
          <xdr:row>12</xdr:row>
          <xdr:rowOff>38100</xdr:rowOff>
        </xdr:to>
        <xdr:sp macro="" textlink="">
          <xdr:nvSpPr>
            <xdr:cNvPr id="9232" name="OptionButton1"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960120</xdr:colOff>
          <xdr:row>17</xdr:row>
          <xdr:rowOff>144780</xdr:rowOff>
        </xdr:from>
        <xdr:to>
          <xdr:col>7</xdr:col>
          <xdr:colOff>1371600</xdr:colOff>
          <xdr:row>17</xdr:row>
          <xdr:rowOff>373380</xdr:rowOff>
        </xdr:to>
        <xdr:sp macro="" textlink="">
          <xdr:nvSpPr>
            <xdr:cNvPr id="9234" name="OptionButton16"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14</xdr:row>
          <xdr:rowOff>167640</xdr:rowOff>
        </xdr:from>
        <xdr:to>
          <xdr:col>7</xdr:col>
          <xdr:colOff>533400</xdr:colOff>
          <xdr:row>14</xdr:row>
          <xdr:rowOff>419100</xdr:rowOff>
        </xdr:to>
        <xdr:sp macro="" textlink="">
          <xdr:nvSpPr>
            <xdr:cNvPr id="9236" name="OptionButton18"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1958340</xdr:colOff>
          <xdr:row>14</xdr:row>
          <xdr:rowOff>167640</xdr:rowOff>
        </xdr:from>
        <xdr:to>
          <xdr:col>7</xdr:col>
          <xdr:colOff>3238500</xdr:colOff>
          <xdr:row>14</xdr:row>
          <xdr:rowOff>411480</xdr:rowOff>
        </xdr:to>
        <xdr:sp macro="" textlink="">
          <xdr:nvSpPr>
            <xdr:cNvPr id="9237" name="OptionButton19"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960120</xdr:colOff>
          <xdr:row>14</xdr:row>
          <xdr:rowOff>167640</xdr:rowOff>
        </xdr:from>
        <xdr:to>
          <xdr:col>7</xdr:col>
          <xdr:colOff>1371600</xdr:colOff>
          <xdr:row>14</xdr:row>
          <xdr:rowOff>388620</xdr:rowOff>
        </xdr:to>
        <xdr:sp macro="" textlink="">
          <xdr:nvSpPr>
            <xdr:cNvPr id="9238" name="OptionButton20"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982980</xdr:colOff>
          <xdr:row>20</xdr:row>
          <xdr:rowOff>83820</xdr:rowOff>
        </xdr:from>
        <xdr:to>
          <xdr:col>7</xdr:col>
          <xdr:colOff>1394460</xdr:colOff>
          <xdr:row>20</xdr:row>
          <xdr:rowOff>312420</xdr:rowOff>
        </xdr:to>
        <xdr:sp macro="" textlink="">
          <xdr:nvSpPr>
            <xdr:cNvPr id="9240" name="OptionButton6" hidden="1">
              <a:extLst>
                <a:ext uri="{63B3BB69-23CF-44E3-9099-C40C66FF867C}">
                  <a14:compatExt spid="_x0000_s9240"/>
                </a:ext>
                <a:ext uri="{FF2B5EF4-FFF2-40B4-BE49-F238E27FC236}">
                  <a16:creationId xmlns:a16="http://schemas.microsoft.com/office/drawing/2014/main" id="{00000000-0008-0000-0400-00001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11</xdr:col>
      <xdr:colOff>829733</xdr:colOff>
      <xdr:row>0</xdr:row>
      <xdr:rowOff>31565</xdr:rowOff>
    </xdr:from>
    <xdr:to>
      <xdr:col>11</xdr:col>
      <xdr:colOff>1201692</xdr:colOff>
      <xdr:row>2</xdr:row>
      <xdr:rowOff>15135</xdr:rowOff>
    </xdr:to>
    <xdr:grpSp>
      <xdr:nvGrpSpPr>
        <xdr:cNvPr id="54" name="Group 53">
          <a:extLst>
            <a:ext uri="{FF2B5EF4-FFF2-40B4-BE49-F238E27FC236}">
              <a16:creationId xmlns:a16="http://schemas.microsoft.com/office/drawing/2014/main" id="{00000000-0008-0000-0400-000036000000}"/>
            </a:ext>
          </a:extLst>
        </xdr:cNvPr>
        <xdr:cNvGrpSpPr/>
      </xdr:nvGrpSpPr>
      <xdr:grpSpPr>
        <a:xfrm>
          <a:off x="9049808" y="31565"/>
          <a:ext cx="371959" cy="345520"/>
          <a:chOff x="6151098" y="1631884"/>
          <a:chExt cx="220005" cy="221112"/>
        </a:xfrm>
      </xdr:grpSpPr>
      <xdr:sp macro="[0]!MenuSheet" textlink="">
        <xdr:nvSpPr>
          <xdr:cNvPr id="55" name="Oval 54">
            <a:extLst>
              <a:ext uri="{FF2B5EF4-FFF2-40B4-BE49-F238E27FC236}">
                <a16:creationId xmlns:a16="http://schemas.microsoft.com/office/drawing/2014/main" id="{00000000-0008-0000-0400-000037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6" name="Graphic 26" descr="Hamburger Menu Icon with solid fill">
            <a:extLst>
              <a:ext uri="{FF2B5EF4-FFF2-40B4-BE49-F238E27FC236}">
                <a16:creationId xmlns:a16="http://schemas.microsoft.com/office/drawing/2014/main" id="{00000000-0008-0000-0400-00003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2239433</xdr:colOff>
      <xdr:row>0</xdr:row>
      <xdr:rowOff>16325</xdr:rowOff>
    </xdr:from>
    <xdr:to>
      <xdr:col>11</xdr:col>
      <xdr:colOff>2593755</xdr:colOff>
      <xdr:row>1</xdr:row>
      <xdr:rowOff>186161</xdr:rowOff>
    </xdr:to>
    <xdr:grpSp>
      <xdr:nvGrpSpPr>
        <xdr:cNvPr id="57" name="Group 56">
          <a:extLst>
            <a:ext uri="{FF2B5EF4-FFF2-40B4-BE49-F238E27FC236}">
              <a16:creationId xmlns:a16="http://schemas.microsoft.com/office/drawing/2014/main" id="{00000000-0008-0000-0400-000039000000}"/>
            </a:ext>
          </a:extLst>
        </xdr:cNvPr>
        <xdr:cNvGrpSpPr/>
      </xdr:nvGrpSpPr>
      <xdr:grpSpPr>
        <a:xfrm>
          <a:off x="10459508" y="16325"/>
          <a:ext cx="354322" cy="350811"/>
          <a:chOff x="9008261" y="62045"/>
          <a:chExt cx="354322" cy="356103"/>
        </a:xfrm>
      </xdr:grpSpPr>
      <xdr:sp macro="[0]!PreviousSheet" textlink="">
        <xdr:nvSpPr>
          <xdr:cNvPr id="58" name="Oval 57">
            <a:extLst>
              <a:ext uri="{FF2B5EF4-FFF2-40B4-BE49-F238E27FC236}">
                <a16:creationId xmlns:a16="http://schemas.microsoft.com/office/drawing/2014/main" id="{00000000-0008-0000-0400-00003A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9" name="Graphic 58" descr="Arrow: Straight with solid fill">
            <a:extLst>
              <a:ext uri="{FF2B5EF4-FFF2-40B4-BE49-F238E27FC236}">
                <a16:creationId xmlns:a16="http://schemas.microsoft.com/office/drawing/2014/main" id="{00000000-0008-0000-0400-00003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2620433</xdr:colOff>
      <xdr:row>0</xdr:row>
      <xdr:rowOff>16325</xdr:rowOff>
    </xdr:from>
    <xdr:to>
      <xdr:col>12</xdr:col>
      <xdr:colOff>189222</xdr:colOff>
      <xdr:row>1</xdr:row>
      <xdr:rowOff>186161</xdr:rowOff>
    </xdr:to>
    <xdr:grpSp>
      <xdr:nvGrpSpPr>
        <xdr:cNvPr id="60" name="Group 59">
          <a:extLst>
            <a:ext uri="{FF2B5EF4-FFF2-40B4-BE49-F238E27FC236}">
              <a16:creationId xmlns:a16="http://schemas.microsoft.com/office/drawing/2014/main" id="{00000000-0008-0000-0400-00003C000000}"/>
            </a:ext>
          </a:extLst>
        </xdr:cNvPr>
        <xdr:cNvGrpSpPr/>
      </xdr:nvGrpSpPr>
      <xdr:grpSpPr>
        <a:xfrm>
          <a:off x="10840508" y="16325"/>
          <a:ext cx="359614" cy="350811"/>
          <a:chOff x="9511181" y="62045"/>
          <a:chExt cx="354322" cy="356103"/>
        </a:xfrm>
      </xdr:grpSpPr>
      <xdr:sp macro="[0]!NextSheet" textlink="">
        <xdr:nvSpPr>
          <xdr:cNvPr id="61" name="Oval 60">
            <a:extLst>
              <a:ext uri="{FF2B5EF4-FFF2-40B4-BE49-F238E27FC236}">
                <a16:creationId xmlns:a16="http://schemas.microsoft.com/office/drawing/2014/main" id="{00000000-0008-0000-0400-00003D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62" name="Graphic 61" descr="Arrow: Straight with solid fill">
            <a:extLst>
              <a:ext uri="{FF2B5EF4-FFF2-40B4-BE49-F238E27FC236}">
                <a16:creationId xmlns:a16="http://schemas.microsoft.com/office/drawing/2014/main" id="{00000000-0008-0000-0400-00003E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7"/>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1232172</xdr:colOff>
      <xdr:row>0</xdr:row>
      <xdr:rowOff>0</xdr:rowOff>
    </xdr:from>
    <xdr:to>
      <xdr:col>11</xdr:col>
      <xdr:colOff>1604131</xdr:colOff>
      <xdr:row>1</xdr:row>
      <xdr:rowOff>185370</xdr:rowOff>
    </xdr:to>
    <xdr:grpSp>
      <xdr:nvGrpSpPr>
        <xdr:cNvPr id="63" name="Group 62">
          <a:extLst>
            <a:ext uri="{FF2B5EF4-FFF2-40B4-BE49-F238E27FC236}">
              <a16:creationId xmlns:a16="http://schemas.microsoft.com/office/drawing/2014/main" id="{00000000-0008-0000-0400-00003F000000}"/>
            </a:ext>
          </a:extLst>
        </xdr:cNvPr>
        <xdr:cNvGrpSpPr/>
      </xdr:nvGrpSpPr>
      <xdr:grpSpPr>
        <a:xfrm>
          <a:off x="9452247" y="0"/>
          <a:ext cx="371959" cy="366345"/>
          <a:chOff x="8122920" y="45720"/>
          <a:chExt cx="371959" cy="371637"/>
        </a:xfrm>
      </xdr:grpSpPr>
      <xdr:sp macro="" textlink="">
        <xdr:nvSpPr>
          <xdr:cNvPr id="64" name="Oval 63">
            <a:extLst>
              <a:ext uri="{FF2B5EF4-FFF2-40B4-BE49-F238E27FC236}">
                <a16:creationId xmlns:a16="http://schemas.microsoft.com/office/drawing/2014/main" id="{00000000-0008-0000-0400-000040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65" name="TextBox 64">
            <a:extLst>
              <a:ext uri="{FF2B5EF4-FFF2-40B4-BE49-F238E27FC236}">
                <a16:creationId xmlns:a16="http://schemas.microsoft.com/office/drawing/2014/main" id="{00000000-0008-0000-0400-000041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148590</xdr:colOff>
      <xdr:row>1</xdr:row>
      <xdr:rowOff>9525</xdr:rowOff>
    </xdr:from>
    <xdr:to>
      <xdr:col>7</xdr:col>
      <xdr:colOff>2508250</xdr:colOff>
      <xdr:row>3</xdr:row>
      <xdr:rowOff>17145</xdr:rowOff>
    </xdr:to>
    <xdr:sp macro="" textlink="">
      <xdr:nvSpPr>
        <xdr:cNvPr id="37" name="TextBox 36">
          <a:extLst>
            <a:ext uri="{FF2B5EF4-FFF2-40B4-BE49-F238E27FC236}">
              <a16:creationId xmlns:a16="http://schemas.microsoft.com/office/drawing/2014/main" id="{00000000-0008-0000-0400-000025000000}"/>
            </a:ext>
          </a:extLst>
        </xdr:cNvPr>
        <xdr:cNvSpPr txBox="1"/>
      </xdr:nvSpPr>
      <xdr:spPr>
        <a:xfrm>
          <a:off x="1834515" y="190500"/>
          <a:ext cx="3559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100" b="1" baseline="0">
              <a:solidFill>
                <a:schemeClr val="bg1"/>
              </a:solidFill>
              <a:latin typeface="Greycliff CF Medium" panose="00000600000000000000" pitchFamily="2" charset="0"/>
              <a:cs typeface="Arial" panose="020B0604020202020204" pitchFamily="34" charset="0"/>
            </a:rPr>
            <a:t> </a:t>
          </a:r>
          <a:endParaRPr lang="es-NI" sz="2100" b="1">
            <a:solidFill>
              <a:schemeClr val="bg1"/>
            </a:solidFill>
            <a:latin typeface="Greycliff CF Medium" panose="00000600000000000000" pitchFamily="2" charset="0"/>
            <a:cs typeface="Arial" panose="020B0604020202020204" pitchFamily="34" charset="0"/>
          </a:endParaRPr>
        </a:p>
      </xdr:txBody>
    </xdr:sp>
    <xdr:clientData/>
  </xdr:twoCellAnchor>
  <xdr:twoCellAnchor>
    <xdr:from>
      <xdr:col>1</xdr:col>
      <xdr:colOff>47625</xdr:colOff>
      <xdr:row>0</xdr:row>
      <xdr:rowOff>66674</xdr:rowOff>
    </xdr:from>
    <xdr:to>
      <xdr:col>3</xdr:col>
      <xdr:colOff>210185</xdr:colOff>
      <xdr:row>6</xdr:row>
      <xdr:rowOff>66674</xdr:rowOff>
    </xdr:to>
    <xdr:sp macro="" textlink="">
      <xdr:nvSpPr>
        <xdr:cNvPr id="39" name="Oval 15">
          <a:extLst>
            <a:ext uri="{FF2B5EF4-FFF2-40B4-BE49-F238E27FC236}">
              <a16:creationId xmlns:a16="http://schemas.microsoft.com/office/drawing/2014/main" id="{00000000-0008-0000-0400-000027000000}"/>
            </a:ext>
          </a:extLst>
        </xdr:cNvPr>
        <xdr:cNvSpPr/>
      </xdr:nvSpPr>
      <xdr:spPr>
        <a:xfrm>
          <a:off x="657225" y="66674"/>
          <a:ext cx="1010285" cy="98107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P1</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1671893</xdr:colOff>
      <xdr:row>0</xdr:row>
      <xdr:rowOff>12090</xdr:rowOff>
    </xdr:from>
    <xdr:to>
      <xdr:col>11</xdr:col>
      <xdr:colOff>2025369</xdr:colOff>
      <xdr:row>1</xdr:row>
      <xdr:rowOff>182439</xdr:rowOff>
    </xdr:to>
    <xdr:grpSp>
      <xdr:nvGrpSpPr>
        <xdr:cNvPr id="4" name="Group 3">
          <a:extLst>
            <a:ext uri="{FF2B5EF4-FFF2-40B4-BE49-F238E27FC236}">
              <a16:creationId xmlns:a16="http://schemas.microsoft.com/office/drawing/2014/main" id="{00000000-0008-0000-0500-000004000000}"/>
            </a:ext>
          </a:extLst>
        </xdr:cNvPr>
        <xdr:cNvGrpSpPr/>
      </xdr:nvGrpSpPr>
      <xdr:grpSpPr>
        <a:xfrm>
          <a:off x="9834818" y="12090"/>
          <a:ext cx="353476" cy="351324"/>
          <a:chOff x="5358618" y="1631884"/>
          <a:chExt cx="220005" cy="221112"/>
        </a:xfrm>
      </xdr:grpSpPr>
      <xdr:sp macro="[0]!Sheet8.Limp103" textlink="">
        <xdr:nvSpPr>
          <xdr:cNvPr id="5" name="Oval 4">
            <a:extLst>
              <a:ext uri="{FF2B5EF4-FFF2-40B4-BE49-F238E27FC236}">
                <a16:creationId xmlns:a16="http://schemas.microsoft.com/office/drawing/2014/main" id="{00000000-0008-0000-05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8.Limp103">
        <xdr:nvPicPr>
          <xdr:cNvPr id="6" name="Graphic 5" descr="Garbage with solid fill">
            <a:extLst>
              <a:ext uri="{FF2B5EF4-FFF2-40B4-BE49-F238E27FC236}">
                <a16:creationId xmlns:a16="http://schemas.microsoft.com/office/drawing/2014/main" id="{00000000-0008-0000-05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83820</xdr:colOff>
          <xdr:row>8</xdr:row>
          <xdr:rowOff>68580</xdr:rowOff>
        </xdr:from>
        <xdr:to>
          <xdr:col>7</xdr:col>
          <xdr:colOff>541020</xdr:colOff>
          <xdr:row>9</xdr:row>
          <xdr:rowOff>0</xdr:rowOff>
        </xdr:to>
        <xdr:sp macro="" textlink="">
          <xdr:nvSpPr>
            <xdr:cNvPr id="10241" name="OptionButton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1744980</xdr:colOff>
          <xdr:row>8</xdr:row>
          <xdr:rowOff>68580</xdr:rowOff>
        </xdr:from>
        <xdr:to>
          <xdr:col>7</xdr:col>
          <xdr:colOff>3025140</xdr:colOff>
          <xdr:row>9</xdr:row>
          <xdr:rowOff>0</xdr:rowOff>
        </xdr:to>
        <xdr:sp macro="" textlink="">
          <xdr:nvSpPr>
            <xdr:cNvPr id="10242" name="OptionButton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11</xdr:row>
          <xdr:rowOff>99060</xdr:rowOff>
        </xdr:from>
        <xdr:to>
          <xdr:col>7</xdr:col>
          <xdr:colOff>541020</xdr:colOff>
          <xdr:row>11</xdr:row>
          <xdr:rowOff>327660</xdr:rowOff>
        </xdr:to>
        <xdr:sp macro="" textlink="">
          <xdr:nvSpPr>
            <xdr:cNvPr id="10243" name="OptionButton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1744980</xdr:colOff>
          <xdr:row>11</xdr:row>
          <xdr:rowOff>99060</xdr:rowOff>
        </xdr:from>
        <xdr:to>
          <xdr:col>7</xdr:col>
          <xdr:colOff>3025140</xdr:colOff>
          <xdr:row>11</xdr:row>
          <xdr:rowOff>327660</xdr:rowOff>
        </xdr:to>
        <xdr:sp macro="" textlink="">
          <xdr:nvSpPr>
            <xdr:cNvPr id="10244" name="OptionButton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14</xdr:row>
          <xdr:rowOff>7620</xdr:rowOff>
        </xdr:from>
        <xdr:to>
          <xdr:col>7</xdr:col>
          <xdr:colOff>541020</xdr:colOff>
          <xdr:row>14</xdr:row>
          <xdr:rowOff>236220</xdr:rowOff>
        </xdr:to>
        <xdr:sp macro="" textlink="">
          <xdr:nvSpPr>
            <xdr:cNvPr id="10245" name="OptionButton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1744980</xdr:colOff>
          <xdr:row>14</xdr:row>
          <xdr:rowOff>7620</xdr:rowOff>
        </xdr:from>
        <xdr:to>
          <xdr:col>7</xdr:col>
          <xdr:colOff>3025140</xdr:colOff>
          <xdr:row>14</xdr:row>
          <xdr:rowOff>236220</xdr:rowOff>
        </xdr:to>
        <xdr:sp macro="" textlink="">
          <xdr:nvSpPr>
            <xdr:cNvPr id="10246" name="OptionButton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17</xdr:row>
          <xdr:rowOff>114300</xdr:rowOff>
        </xdr:from>
        <xdr:to>
          <xdr:col>7</xdr:col>
          <xdr:colOff>541020</xdr:colOff>
          <xdr:row>17</xdr:row>
          <xdr:rowOff>342900</xdr:rowOff>
        </xdr:to>
        <xdr:sp macro="" textlink="">
          <xdr:nvSpPr>
            <xdr:cNvPr id="10247" name="OptionButton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1744980</xdr:colOff>
          <xdr:row>17</xdr:row>
          <xdr:rowOff>114300</xdr:rowOff>
        </xdr:from>
        <xdr:to>
          <xdr:col>7</xdr:col>
          <xdr:colOff>3025140</xdr:colOff>
          <xdr:row>17</xdr:row>
          <xdr:rowOff>342900</xdr:rowOff>
        </xdr:to>
        <xdr:sp macro="" textlink="">
          <xdr:nvSpPr>
            <xdr:cNvPr id="10248" name="OptionButton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1744980</xdr:colOff>
          <xdr:row>20</xdr:row>
          <xdr:rowOff>60960</xdr:rowOff>
        </xdr:from>
        <xdr:to>
          <xdr:col>7</xdr:col>
          <xdr:colOff>3025140</xdr:colOff>
          <xdr:row>20</xdr:row>
          <xdr:rowOff>289560</xdr:rowOff>
        </xdr:to>
        <xdr:sp macro="" textlink="">
          <xdr:nvSpPr>
            <xdr:cNvPr id="10250" name="OptionButton10" hidden="1">
              <a:extLst>
                <a:ext uri="{63B3BB69-23CF-44E3-9099-C40C66FF867C}">
                  <a14:compatExt spid="_x0000_s10250"/>
                </a:ext>
                <a:ext uri="{FF2B5EF4-FFF2-40B4-BE49-F238E27FC236}">
                  <a16:creationId xmlns:a16="http://schemas.microsoft.com/office/drawing/2014/main" id="{00000000-0008-0000-0500-00000A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20</xdr:row>
          <xdr:rowOff>60960</xdr:rowOff>
        </xdr:from>
        <xdr:to>
          <xdr:col>7</xdr:col>
          <xdr:colOff>541020</xdr:colOff>
          <xdr:row>20</xdr:row>
          <xdr:rowOff>289560</xdr:rowOff>
        </xdr:to>
        <xdr:sp macro="" textlink="">
          <xdr:nvSpPr>
            <xdr:cNvPr id="10251" name="OptionButton11" hidden="1">
              <a:extLst>
                <a:ext uri="{63B3BB69-23CF-44E3-9099-C40C66FF867C}">
                  <a14:compatExt spid="_x0000_s10251"/>
                </a:ext>
                <a:ext uri="{FF2B5EF4-FFF2-40B4-BE49-F238E27FC236}">
                  <a16:creationId xmlns:a16="http://schemas.microsoft.com/office/drawing/2014/main" id="{00000000-0008-0000-0500-00000B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937260</xdr:colOff>
          <xdr:row>8</xdr:row>
          <xdr:rowOff>68580</xdr:rowOff>
        </xdr:from>
        <xdr:to>
          <xdr:col>7</xdr:col>
          <xdr:colOff>1348740</xdr:colOff>
          <xdr:row>9</xdr:row>
          <xdr:rowOff>0</xdr:rowOff>
        </xdr:to>
        <xdr:sp macro="" textlink="">
          <xdr:nvSpPr>
            <xdr:cNvPr id="10253" name="OptionButton13" hidden="1">
              <a:extLst>
                <a:ext uri="{63B3BB69-23CF-44E3-9099-C40C66FF867C}">
                  <a14:compatExt spid="_x0000_s10253"/>
                </a:ext>
                <a:ext uri="{FF2B5EF4-FFF2-40B4-BE49-F238E27FC236}">
                  <a16:creationId xmlns:a16="http://schemas.microsoft.com/office/drawing/2014/main" id="{00000000-0008-0000-0500-00000D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937260</xdr:colOff>
          <xdr:row>11</xdr:row>
          <xdr:rowOff>99060</xdr:rowOff>
        </xdr:from>
        <xdr:to>
          <xdr:col>7</xdr:col>
          <xdr:colOff>1348740</xdr:colOff>
          <xdr:row>11</xdr:row>
          <xdr:rowOff>327660</xdr:rowOff>
        </xdr:to>
        <xdr:sp macro="" textlink="">
          <xdr:nvSpPr>
            <xdr:cNvPr id="10254" name="OptionButton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937260</xdr:colOff>
          <xdr:row>14</xdr:row>
          <xdr:rowOff>7620</xdr:rowOff>
        </xdr:from>
        <xdr:to>
          <xdr:col>7</xdr:col>
          <xdr:colOff>1348740</xdr:colOff>
          <xdr:row>14</xdr:row>
          <xdr:rowOff>236220</xdr:rowOff>
        </xdr:to>
        <xdr:sp macro="" textlink="">
          <xdr:nvSpPr>
            <xdr:cNvPr id="10255" name="OptionButton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937260</xdr:colOff>
          <xdr:row>17</xdr:row>
          <xdr:rowOff>114300</xdr:rowOff>
        </xdr:from>
        <xdr:to>
          <xdr:col>7</xdr:col>
          <xdr:colOff>1348740</xdr:colOff>
          <xdr:row>17</xdr:row>
          <xdr:rowOff>342900</xdr:rowOff>
        </xdr:to>
        <xdr:sp macro="" textlink="">
          <xdr:nvSpPr>
            <xdr:cNvPr id="10256" name="OptionButton16" hidden="1">
              <a:extLst>
                <a:ext uri="{63B3BB69-23CF-44E3-9099-C40C66FF867C}">
                  <a14:compatExt spid="_x0000_s10256"/>
                </a:ext>
                <a:ext uri="{FF2B5EF4-FFF2-40B4-BE49-F238E27FC236}">
                  <a16:creationId xmlns:a16="http://schemas.microsoft.com/office/drawing/2014/main" id="{00000000-0008-0000-0500-00001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937260</xdr:colOff>
          <xdr:row>20</xdr:row>
          <xdr:rowOff>60960</xdr:rowOff>
        </xdr:from>
        <xdr:to>
          <xdr:col>7</xdr:col>
          <xdr:colOff>1348740</xdr:colOff>
          <xdr:row>20</xdr:row>
          <xdr:rowOff>289560</xdr:rowOff>
        </xdr:to>
        <xdr:sp macro="" textlink="">
          <xdr:nvSpPr>
            <xdr:cNvPr id="10257" name="OptionButton17" hidden="1">
              <a:extLst>
                <a:ext uri="{63B3BB69-23CF-44E3-9099-C40C66FF867C}">
                  <a14:compatExt spid="_x0000_s10257"/>
                </a:ext>
                <a:ext uri="{FF2B5EF4-FFF2-40B4-BE49-F238E27FC236}">
                  <a16:creationId xmlns:a16="http://schemas.microsoft.com/office/drawing/2014/main" id="{00000000-0008-0000-0500-00001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11</xdr:col>
      <xdr:colOff>861060</xdr:colOff>
      <xdr:row>0</xdr:row>
      <xdr:rowOff>31565</xdr:rowOff>
    </xdr:from>
    <xdr:to>
      <xdr:col>11</xdr:col>
      <xdr:colOff>1233019</xdr:colOff>
      <xdr:row>2</xdr:row>
      <xdr:rowOff>21908</xdr:rowOff>
    </xdr:to>
    <xdr:grpSp>
      <xdr:nvGrpSpPr>
        <xdr:cNvPr id="32" name="Group 31">
          <a:extLst>
            <a:ext uri="{FF2B5EF4-FFF2-40B4-BE49-F238E27FC236}">
              <a16:creationId xmlns:a16="http://schemas.microsoft.com/office/drawing/2014/main" id="{00000000-0008-0000-0500-000020000000}"/>
            </a:ext>
          </a:extLst>
        </xdr:cNvPr>
        <xdr:cNvGrpSpPr/>
      </xdr:nvGrpSpPr>
      <xdr:grpSpPr>
        <a:xfrm>
          <a:off x="9023985" y="31565"/>
          <a:ext cx="371959" cy="352293"/>
          <a:chOff x="6151098" y="1631884"/>
          <a:chExt cx="220005" cy="221112"/>
        </a:xfrm>
      </xdr:grpSpPr>
      <xdr:sp macro="[0]!MenuSheet" textlink="">
        <xdr:nvSpPr>
          <xdr:cNvPr id="33" name="Oval 32">
            <a:extLst>
              <a:ext uri="{FF2B5EF4-FFF2-40B4-BE49-F238E27FC236}">
                <a16:creationId xmlns:a16="http://schemas.microsoft.com/office/drawing/2014/main" id="{00000000-0008-0000-0500-000021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34" name="Graphic 26" descr="Hamburger Menu Icon with solid fill">
            <a:extLst>
              <a:ext uri="{FF2B5EF4-FFF2-40B4-BE49-F238E27FC236}">
                <a16:creationId xmlns:a16="http://schemas.microsoft.com/office/drawing/2014/main" id="{00000000-0008-0000-0500-000022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2270760</xdr:colOff>
      <xdr:row>0</xdr:row>
      <xdr:rowOff>16325</xdr:rowOff>
    </xdr:from>
    <xdr:to>
      <xdr:col>11</xdr:col>
      <xdr:colOff>2625082</xdr:colOff>
      <xdr:row>2</xdr:row>
      <xdr:rowOff>6668</xdr:rowOff>
    </xdr:to>
    <xdr:grpSp>
      <xdr:nvGrpSpPr>
        <xdr:cNvPr id="35" name="Group 34">
          <a:extLst>
            <a:ext uri="{FF2B5EF4-FFF2-40B4-BE49-F238E27FC236}">
              <a16:creationId xmlns:a16="http://schemas.microsoft.com/office/drawing/2014/main" id="{00000000-0008-0000-0500-000023000000}"/>
            </a:ext>
          </a:extLst>
        </xdr:cNvPr>
        <xdr:cNvGrpSpPr/>
      </xdr:nvGrpSpPr>
      <xdr:grpSpPr>
        <a:xfrm>
          <a:off x="10433685" y="16325"/>
          <a:ext cx="354322" cy="352293"/>
          <a:chOff x="9008261" y="62045"/>
          <a:chExt cx="354322" cy="356103"/>
        </a:xfrm>
      </xdr:grpSpPr>
      <xdr:sp macro="[0]!PreviousSheet" textlink="">
        <xdr:nvSpPr>
          <xdr:cNvPr id="36" name="Oval 35">
            <a:extLst>
              <a:ext uri="{FF2B5EF4-FFF2-40B4-BE49-F238E27FC236}">
                <a16:creationId xmlns:a16="http://schemas.microsoft.com/office/drawing/2014/main" id="{00000000-0008-0000-0500-000024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37" name="Graphic 36" descr="Arrow: Straight with solid fill">
            <a:extLst>
              <a:ext uri="{FF2B5EF4-FFF2-40B4-BE49-F238E27FC236}">
                <a16:creationId xmlns:a16="http://schemas.microsoft.com/office/drawing/2014/main" id="{00000000-0008-0000-0500-000025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2651760</xdr:colOff>
      <xdr:row>0</xdr:row>
      <xdr:rowOff>16325</xdr:rowOff>
    </xdr:from>
    <xdr:to>
      <xdr:col>12</xdr:col>
      <xdr:colOff>217162</xdr:colOff>
      <xdr:row>2</xdr:row>
      <xdr:rowOff>6668</xdr:rowOff>
    </xdr:to>
    <xdr:grpSp>
      <xdr:nvGrpSpPr>
        <xdr:cNvPr id="38" name="Group 37">
          <a:extLst>
            <a:ext uri="{FF2B5EF4-FFF2-40B4-BE49-F238E27FC236}">
              <a16:creationId xmlns:a16="http://schemas.microsoft.com/office/drawing/2014/main" id="{00000000-0008-0000-0500-000026000000}"/>
            </a:ext>
          </a:extLst>
        </xdr:cNvPr>
        <xdr:cNvGrpSpPr/>
      </xdr:nvGrpSpPr>
      <xdr:grpSpPr>
        <a:xfrm>
          <a:off x="10814685" y="16325"/>
          <a:ext cx="356227" cy="352293"/>
          <a:chOff x="9511181" y="62045"/>
          <a:chExt cx="354322" cy="356103"/>
        </a:xfrm>
      </xdr:grpSpPr>
      <xdr:sp macro="[0]!NextSheet" textlink="">
        <xdr:nvSpPr>
          <xdr:cNvPr id="39" name="Oval 38">
            <a:extLst>
              <a:ext uri="{FF2B5EF4-FFF2-40B4-BE49-F238E27FC236}">
                <a16:creationId xmlns:a16="http://schemas.microsoft.com/office/drawing/2014/main" id="{00000000-0008-0000-0500-000027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40" name="Graphic 39" descr="Arrow: Straight with solid fill">
            <a:extLst>
              <a:ext uri="{FF2B5EF4-FFF2-40B4-BE49-F238E27FC236}">
                <a16:creationId xmlns:a16="http://schemas.microsoft.com/office/drawing/2014/main" id="{00000000-0008-0000-0500-000028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1263499</xdr:colOff>
      <xdr:row>0</xdr:row>
      <xdr:rowOff>0</xdr:rowOff>
    </xdr:from>
    <xdr:to>
      <xdr:col>11</xdr:col>
      <xdr:colOff>1635458</xdr:colOff>
      <xdr:row>2</xdr:row>
      <xdr:rowOff>5877</xdr:rowOff>
    </xdr:to>
    <xdr:grpSp>
      <xdr:nvGrpSpPr>
        <xdr:cNvPr id="41" name="Group 40">
          <a:extLst>
            <a:ext uri="{FF2B5EF4-FFF2-40B4-BE49-F238E27FC236}">
              <a16:creationId xmlns:a16="http://schemas.microsoft.com/office/drawing/2014/main" id="{00000000-0008-0000-0500-000029000000}"/>
            </a:ext>
          </a:extLst>
        </xdr:cNvPr>
        <xdr:cNvGrpSpPr/>
      </xdr:nvGrpSpPr>
      <xdr:grpSpPr>
        <a:xfrm>
          <a:off x="9426424" y="0"/>
          <a:ext cx="371959" cy="367827"/>
          <a:chOff x="8122920" y="45720"/>
          <a:chExt cx="371959" cy="371637"/>
        </a:xfrm>
      </xdr:grpSpPr>
      <xdr:sp macro="" textlink="">
        <xdr:nvSpPr>
          <xdr:cNvPr id="42" name="Oval 41">
            <a:extLst>
              <a:ext uri="{FF2B5EF4-FFF2-40B4-BE49-F238E27FC236}">
                <a16:creationId xmlns:a16="http://schemas.microsoft.com/office/drawing/2014/main" id="{00000000-0008-0000-0500-00002A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43" name="TextBox 42">
            <a:extLst>
              <a:ext uri="{FF2B5EF4-FFF2-40B4-BE49-F238E27FC236}">
                <a16:creationId xmlns:a16="http://schemas.microsoft.com/office/drawing/2014/main" id="{00000000-0008-0000-0500-00002B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224790</xdr:colOff>
      <xdr:row>1</xdr:row>
      <xdr:rowOff>0</xdr:rowOff>
    </xdr:from>
    <xdr:to>
      <xdr:col>7</xdr:col>
      <xdr:colOff>2006600</xdr:colOff>
      <xdr:row>3</xdr:row>
      <xdr:rowOff>7620</xdr:rowOff>
    </xdr:to>
    <xdr:sp macro="" textlink="">
      <xdr:nvSpPr>
        <xdr:cNvPr id="44" name="TextBox 43">
          <a:extLst>
            <a:ext uri="{FF2B5EF4-FFF2-40B4-BE49-F238E27FC236}">
              <a16:creationId xmlns:a16="http://schemas.microsoft.com/office/drawing/2014/main" id="{00000000-0008-0000-0500-00002C000000}"/>
            </a:ext>
          </a:extLst>
        </xdr:cNvPr>
        <xdr:cNvSpPr txBox="1"/>
      </xdr:nvSpPr>
      <xdr:spPr>
        <a:xfrm>
          <a:off x="1910715" y="180975"/>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85725</xdr:colOff>
      <xdr:row>0</xdr:row>
      <xdr:rowOff>57150</xdr:rowOff>
    </xdr:from>
    <xdr:to>
      <xdr:col>4</xdr:col>
      <xdr:colOff>19685</xdr:colOff>
      <xdr:row>6</xdr:row>
      <xdr:rowOff>85725</xdr:rowOff>
    </xdr:to>
    <xdr:sp macro="" textlink="">
      <xdr:nvSpPr>
        <xdr:cNvPr id="46" name="Oval 15">
          <a:extLst>
            <a:ext uri="{FF2B5EF4-FFF2-40B4-BE49-F238E27FC236}">
              <a16:creationId xmlns:a16="http://schemas.microsoft.com/office/drawing/2014/main" id="{00000000-0008-0000-0500-00002E000000}"/>
            </a:ext>
          </a:extLst>
        </xdr:cNvPr>
        <xdr:cNvSpPr/>
      </xdr:nvSpPr>
      <xdr:spPr>
        <a:xfrm>
          <a:off x="695325" y="57150"/>
          <a:ext cx="1010285" cy="1009650"/>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P1</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1671893</xdr:colOff>
      <xdr:row>0</xdr:row>
      <xdr:rowOff>12090</xdr:rowOff>
    </xdr:from>
    <xdr:to>
      <xdr:col>11</xdr:col>
      <xdr:colOff>2025369</xdr:colOff>
      <xdr:row>1</xdr:row>
      <xdr:rowOff>182439</xdr:rowOff>
    </xdr:to>
    <xdr:grpSp>
      <xdr:nvGrpSpPr>
        <xdr:cNvPr id="4" name="Group 3">
          <a:extLst>
            <a:ext uri="{FF2B5EF4-FFF2-40B4-BE49-F238E27FC236}">
              <a16:creationId xmlns:a16="http://schemas.microsoft.com/office/drawing/2014/main" id="{00000000-0008-0000-0600-000004000000}"/>
            </a:ext>
          </a:extLst>
        </xdr:cNvPr>
        <xdr:cNvGrpSpPr/>
      </xdr:nvGrpSpPr>
      <xdr:grpSpPr>
        <a:xfrm>
          <a:off x="9834818" y="12090"/>
          <a:ext cx="353476" cy="351324"/>
          <a:chOff x="5358618" y="1631884"/>
          <a:chExt cx="220005" cy="221112"/>
        </a:xfrm>
      </xdr:grpSpPr>
      <xdr:sp macro="[0]!Sheet9.Limp104" textlink="">
        <xdr:nvSpPr>
          <xdr:cNvPr id="5" name="Oval 4">
            <a:extLst>
              <a:ext uri="{FF2B5EF4-FFF2-40B4-BE49-F238E27FC236}">
                <a16:creationId xmlns:a16="http://schemas.microsoft.com/office/drawing/2014/main" id="{00000000-0008-0000-06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9.Limp104">
        <xdr:nvPicPr>
          <xdr:cNvPr id="6" name="Graphic 5" descr="Garbage with solid fill">
            <a:extLst>
              <a:ext uri="{FF2B5EF4-FFF2-40B4-BE49-F238E27FC236}">
                <a16:creationId xmlns:a16="http://schemas.microsoft.com/office/drawing/2014/main" id="{00000000-0008-0000-06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xdr:twoCellAnchor>
    <xdr:from>
      <xdr:col>1</xdr:col>
      <xdr:colOff>53340</xdr:colOff>
      <xdr:row>0</xdr:row>
      <xdr:rowOff>28575</xdr:rowOff>
    </xdr:from>
    <xdr:to>
      <xdr:col>3</xdr:col>
      <xdr:colOff>215900</xdr:colOff>
      <xdr:row>6</xdr:row>
      <xdr:rowOff>47624</xdr:rowOff>
    </xdr:to>
    <xdr:sp macro="" textlink="">
      <xdr:nvSpPr>
        <xdr:cNvPr id="16" name="Oval 15">
          <a:extLst>
            <a:ext uri="{FF2B5EF4-FFF2-40B4-BE49-F238E27FC236}">
              <a16:creationId xmlns:a16="http://schemas.microsoft.com/office/drawing/2014/main" id="{00000000-0008-0000-0600-000010000000}"/>
            </a:ext>
          </a:extLst>
        </xdr:cNvPr>
        <xdr:cNvSpPr/>
      </xdr:nvSpPr>
      <xdr:spPr>
        <a:xfrm>
          <a:off x="662940" y="28575"/>
          <a:ext cx="1010285" cy="1000124"/>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P1</a:t>
          </a:r>
        </a:p>
      </xdr:txBody>
    </xdr:sp>
    <xdr:clientData/>
  </xdr:twoCellAnchor>
  <mc:AlternateContent xmlns:mc="http://schemas.openxmlformats.org/markup-compatibility/2006">
    <mc:Choice xmlns:a14="http://schemas.microsoft.com/office/drawing/2010/main" Requires="a14">
      <xdr:twoCellAnchor editAs="oneCell">
        <xdr:from>
          <xdr:col>7</xdr:col>
          <xdr:colOff>83820</xdr:colOff>
          <xdr:row>8</xdr:row>
          <xdr:rowOff>137160</xdr:rowOff>
        </xdr:from>
        <xdr:to>
          <xdr:col>7</xdr:col>
          <xdr:colOff>541020</xdr:colOff>
          <xdr:row>8</xdr:row>
          <xdr:rowOff>365760</xdr:rowOff>
        </xdr:to>
        <xdr:sp macro="" textlink="">
          <xdr:nvSpPr>
            <xdr:cNvPr id="12289" name="OptionButton1" hidden="1">
              <a:extLst>
                <a:ext uri="{63B3BB69-23CF-44E3-9099-C40C66FF867C}">
                  <a14:compatExt spid="_x0000_s12289"/>
                </a:ext>
                <a:ext uri="{FF2B5EF4-FFF2-40B4-BE49-F238E27FC236}">
                  <a16:creationId xmlns:a16="http://schemas.microsoft.com/office/drawing/2014/main" id="{00000000-0008-0000-06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1813560</xdr:colOff>
          <xdr:row>8</xdr:row>
          <xdr:rowOff>137160</xdr:rowOff>
        </xdr:from>
        <xdr:to>
          <xdr:col>7</xdr:col>
          <xdr:colOff>3093720</xdr:colOff>
          <xdr:row>8</xdr:row>
          <xdr:rowOff>365760</xdr:rowOff>
        </xdr:to>
        <xdr:sp macro="" textlink="">
          <xdr:nvSpPr>
            <xdr:cNvPr id="12290" name="OptionButton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11</xdr:row>
          <xdr:rowOff>144780</xdr:rowOff>
        </xdr:from>
        <xdr:to>
          <xdr:col>7</xdr:col>
          <xdr:colOff>541020</xdr:colOff>
          <xdr:row>12</xdr:row>
          <xdr:rowOff>60960</xdr:rowOff>
        </xdr:to>
        <xdr:sp macro="" textlink="">
          <xdr:nvSpPr>
            <xdr:cNvPr id="12291" name="OptionButton3" hidden="1">
              <a:extLst>
                <a:ext uri="{63B3BB69-23CF-44E3-9099-C40C66FF867C}">
                  <a14:compatExt spid="_x0000_s12291"/>
                </a:ext>
                <a:ext uri="{FF2B5EF4-FFF2-40B4-BE49-F238E27FC236}">
                  <a16:creationId xmlns:a16="http://schemas.microsoft.com/office/drawing/2014/main" id="{00000000-0008-0000-0600-00000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1813560</xdr:colOff>
          <xdr:row>11</xdr:row>
          <xdr:rowOff>175260</xdr:rowOff>
        </xdr:from>
        <xdr:to>
          <xdr:col>7</xdr:col>
          <xdr:colOff>3093720</xdr:colOff>
          <xdr:row>12</xdr:row>
          <xdr:rowOff>91440</xdr:rowOff>
        </xdr:to>
        <xdr:sp macro="" textlink="">
          <xdr:nvSpPr>
            <xdr:cNvPr id="12292" name="OptionButton4" hidden="1">
              <a:extLst>
                <a:ext uri="{63B3BB69-23CF-44E3-9099-C40C66FF867C}">
                  <a14:compatExt spid="_x0000_s12292"/>
                </a:ext>
                <a:ext uri="{FF2B5EF4-FFF2-40B4-BE49-F238E27FC236}">
                  <a16:creationId xmlns:a16="http://schemas.microsoft.com/office/drawing/2014/main" id="{00000000-0008-0000-0600-00000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14</xdr:row>
          <xdr:rowOff>76200</xdr:rowOff>
        </xdr:from>
        <xdr:to>
          <xdr:col>7</xdr:col>
          <xdr:colOff>541020</xdr:colOff>
          <xdr:row>15</xdr:row>
          <xdr:rowOff>45720</xdr:rowOff>
        </xdr:to>
        <xdr:sp macro="" textlink="">
          <xdr:nvSpPr>
            <xdr:cNvPr id="12293" name="OptionButton5" hidden="1">
              <a:extLst>
                <a:ext uri="{63B3BB69-23CF-44E3-9099-C40C66FF867C}">
                  <a14:compatExt spid="_x0000_s12293"/>
                </a:ext>
                <a:ext uri="{FF2B5EF4-FFF2-40B4-BE49-F238E27FC236}">
                  <a16:creationId xmlns:a16="http://schemas.microsoft.com/office/drawing/2014/main" id="{00000000-0008-0000-0600-00000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1813560</xdr:colOff>
          <xdr:row>14</xdr:row>
          <xdr:rowOff>83820</xdr:rowOff>
        </xdr:from>
        <xdr:to>
          <xdr:col>7</xdr:col>
          <xdr:colOff>3093720</xdr:colOff>
          <xdr:row>15</xdr:row>
          <xdr:rowOff>53340</xdr:rowOff>
        </xdr:to>
        <xdr:sp macro="" textlink="">
          <xdr:nvSpPr>
            <xdr:cNvPr id="12294" name="OptionButton6" hidden="1">
              <a:extLst>
                <a:ext uri="{63B3BB69-23CF-44E3-9099-C40C66FF867C}">
                  <a14:compatExt spid="_x0000_s12294"/>
                </a:ext>
                <a:ext uri="{FF2B5EF4-FFF2-40B4-BE49-F238E27FC236}">
                  <a16:creationId xmlns:a16="http://schemas.microsoft.com/office/drawing/2014/main" id="{00000000-0008-0000-0600-00000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16</xdr:row>
          <xdr:rowOff>91440</xdr:rowOff>
        </xdr:from>
        <xdr:to>
          <xdr:col>7</xdr:col>
          <xdr:colOff>541020</xdr:colOff>
          <xdr:row>16</xdr:row>
          <xdr:rowOff>320040</xdr:rowOff>
        </xdr:to>
        <xdr:sp macro="" textlink="">
          <xdr:nvSpPr>
            <xdr:cNvPr id="12295" name="OptionButton7" hidden="1">
              <a:extLst>
                <a:ext uri="{63B3BB69-23CF-44E3-9099-C40C66FF867C}">
                  <a14:compatExt spid="_x0000_s12295"/>
                </a:ext>
                <a:ext uri="{FF2B5EF4-FFF2-40B4-BE49-F238E27FC236}">
                  <a16:creationId xmlns:a16="http://schemas.microsoft.com/office/drawing/2014/main" id="{00000000-0008-0000-0600-00000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1813560</xdr:colOff>
          <xdr:row>16</xdr:row>
          <xdr:rowOff>91440</xdr:rowOff>
        </xdr:from>
        <xdr:to>
          <xdr:col>7</xdr:col>
          <xdr:colOff>3093720</xdr:colOff>
          <xdr:row>16</xdr:row>
          <xdr:rowOff>320040</xdr:rowOff>
        </xdr:to>
        <xdr:sp macro="" textlink="">
          <xdr:nvSpPr>
            <xdr:cNvPr id="12296" name="OptionButton8" hidden="1">
              <a:extLst>
                <a:ext uri="{63B3BB69-23CF-44E3-9099-C40C66FF867C}">
                  <a14:compatExt spid="_x0000_s12296"/>
                </a:ext>
                <a:ext uri="{FF2B5EF4-FFF2-40B4-BE49-F238E27FC236}">
                  <a16:creationId xmlns:a16="http://schemas.microsoft.com/office/drawing/2014/main" id="{00000000-0008-0000-0600-00000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1059180</xdr:colOff>
          <xdr:row>19</xdr:row>
          <xdr:rowOff>68580</xdr:rowOff>
        </xdr:from>
        <xdr:to>
          <xdr:col>7</xdr:col>
          <xdr:colOff>1470660</xdr:colOff>
          <xdr:row>19</xdr:row>
          <xdr:rowOff>297180</xdr:rowOff>
        </xdr:to>
        <xdr:sp macro="" textlink="">
          <xdr:nvSpPr>
            <xdr:cNvPr id="12298" name="OptionButton10" hidden="1">
              <a:extLst>
                <a:ext uri="{63B3BB69-23CF-44E3-9099-C40C66FF867C}">
                  <a14:compatExt spid="_x0000_s12298"/>
                </a:ext>
                <a:ext uri="{FF2B5EF4-FFF2-40B4-BE49-F238E27FC236}">
                  <a16:creationId xmlns:a16="http://schemas.microsoft.com/office/drawing/2014/main" id="{00000000-0008-0000-0600-00000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19</xdr:row>
          <xdr:rowOff>68580</xdr:rowOff>
        </xdr:from>
        <xdr:to>
          <xdr:col>7</xdr:col>
          <xdr:colOff>541020</xdr:colOff>
          <xdr:row>19</xdr:row>
          <xdr:rowOff>297180</xdr:rowOff>
        </xdr:to>
        <xdr:sp macro="" textlink="">
          <xdr:nvSpPr>
            <xdr:cNvPr id="12299" name="OptionButton11" hidden="1">
              <a:extLst>
                <a:ext uri="{63B3BB69-23CF-44E3-9099-C40C66FF867C}">
                  <a14:compatExt spid="_x0000_s12299"/>
                </a:ext>
                <a:ext uri="{FF2B5EF4-FFF2-40B4-BE49-F238E27FC236}">
                  <a16:creationId xmlns:a16="http://schemas.microsoft.com/office/drawing/2014/main" id="{00000000-0008-0000-0600-00000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1813560</xdr:colOff>
          <xdr:row>19</xdr:row>
          <xdr:rowOff>68580</xdr:rowOff>
        </xdr:from>
        <xdr:to>
          <xdr:col>7</xdr:col>
          <xdr:colOff>3093720</xdr:colOff>
          <xdr:row>19</xdr:row>
          <xdr:rowOff>297180</xdr:rowOff>
        </xdr:to>
        <xdr:sp macro="" textlink="">
          <xdr:nvSpPr>
            <xdr:cNvPr id="12300" name="OptionButton12" hidden="1">
              <a:extLst>
                <a:ext uri="{63B3BB69-23CF-44E3-9099-C40C66FF867C}">
                  <a14:compatExt spid="_x0000_s12300"/>
                </a:ext>
                <a:ext uri="{FF2B5EF4-FFF2-40B4-BE49-F238E27FC236}">
                  <a16:creationId xmlns:a16="http://schemas.microsoft.com/office/drawing/2014/main" id="{00000000-0008-0000-0600-00000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1059180</xdr:colOff>
          <xdr:row>8</xdr:row>
          <xdr:rowOff>137160</xdr:rowOff>
        </xdr:from>
        <xdr:to>
          <xdr:col>7</xdr:col>
          <xdr:colOff>1470660</xdr:colOff>
          <xdr:row>8</xdr:row>
          <xdr:rowOff>365760</xdr:rowOff>
        </xdr:to>
        <xdr:sp macro="" textlink="">
          <xdr:nvSpPr>
            <xdr:cNvPr id="12301" name="OptionButton13" hidden="1">
              <a:extLst>
                <a:ext uri="{63B3BB69-23CF-44E3-9099-C40C66FF867C}">
                  <a14:compatExt spid="_x0000_s12301"/>
                </a:ext>
                <a:ext uri="{FF2B5EF4-FFF2-40B4-BE49-F238E27FC236}">
                  <a16:creationId xmlns:a16="http://schemas.microsoft.com/office/drawing/2014/main" id="{00000000-0008-0000-0600-00000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1059180</xdr:colOff>
          <xdr:row>11</xdr:row>
          <xdr:rowOff>160020</xdr:rowOff>
        </xdr:from>
        <xdr:to>
          <xdr:col>7</xdr:col>
          <xdr:colOff>1470660</xdr:colOff>
          <xdr:row>12</xdr:row>
          <xdr:rowOff>76200</xdr:rowOff>
        </xdr:to>
        <xdr:sp macro="" textlink="">
          <xdr:nvSpPr>
            <xdr:cNvPr id="12302" name="OptionButton14" hidden="1">
              <a:extLst>
                <a:ext uri="{63B3BB69-23CF-44E3-9099-C40C66FF867C}">
                  <a14:compatExt spid="_x0000_s12302"/>
                </a:ext>
                <a:ext uri="{FF2B5EF4-FFF2-40B4-BE49-F238E27FC236}">
                  <a16:creationId xmlns:a16="http://schemas.microsoft.com/office/drawing/2014/main" id="{00000000-0008-0000-0600-00000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1059180</xdr:colOff>
          <xdr:row>14</xdr:row>
          <xdr:rowOff>76200</xdr:rowOff>
        </xdr:from>
        <xdr:to>
          <xdr:col>7</xdr:col>
          <xdr:colOff>1470660</xdr:colOff>
          <xdr:row>15</xdr:row>
          <xdr:rowOff>45720</xdr:rowOff>
        </xdr:to>
        <xdr:sp macro="" textlink="">
          <xdr:nvSpPr>
            <xdr:cNvPr id="12303" name="OptionButton15" hidden="1">
              <a:extLst>
                <a:ext uri="{63B3BB69-23CF-44E3-9099-C40C66FF867C}">
                  <a14:compatExt spid="_x0000_s12303"/>
                </a:ext>
                <a:ext uri="{FF2B5EF4-FFF2-40B4-BE49-F238E27FC236}">
                  <a16:creationId xmlns:a16="http://schemas.microsoft.com/office/drawing/2014/main" id="{00000000-0008-0000-0600-00000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1059180</xdr:colOff>
          <xdr:row>16</xdr:row>
          <xdr:rowOff>91440</xdr:rowOff>
        </xdr:from>
        <xdr:to>
          <xdr:col>7</xdr:col>
          <xdr:colOff>1470660</xdr:colOff>
          <xdr:row>16</xdr:row>
          <xdr:rowOff>320040</xdr:rowOff>
        </xdr:to>
        <xdr:sp macro="" textlink="">
          <xdr:nvSpPr>
            <xdr:cNvPr id="12304" name="OptionButton16" hidden="1">
              <a:extLst>
                <a:ext uri="{63B3BB69-23CF-44E3-9099-C40C66FF867C}">
                  <a14:compatExt spid="_x0000_s12304"/>
                </a:ext>
                <a:ext uri="{FF2B5EF4-FFF2-40B4-BE49-F238E27FC236}">
                  <a16:creationId xmlns:a16="http://schemas.microsoft.com/office/drawing/2014/main" id="{00000000-0008-0000-0600-00001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11</xdr:col>
      <xdr:colOff>853440</xdr:colOff>
      <xdr:row>0</xdr:row>
      <xdr:rowOff>31565</xdr:rowOff>
    </xdr:from>
    <xdr:to>
      <xdr:col>11</xdr:col>
      <xdr:colOff>1225399</xdr:colOff>
      <xdr:row>2</xdr:row>
      <xdr:rowOff>21908</xdr:rowOff>
    </xdr:to>
    <xdr:grpSp>
      <xdr:nvGrpSpPr>
        <xdr:cNvPr id="33" name="Group 32">
          <a:extLst>
            <a:ext uri="{FF2B5EF4-FFF2-40B4-BE49-F238E27FC236}">
              <a16:creationId xmlns:a16="http://schemas.microsoft.com/office/drawing/2014/main" id="{00000000-0008-0000-0600-000021000000}"/>
            </a:ext>
          </a:extLst>
        </xdr:cNvPr>
        <xdr:cNvGrpSpPr/>
      </xdr:nvGrpSpPr>
      <xdr:grpSpPr>
        <a:xfrm>
          <a:off x="9016365" y="31565"/>
          <a:ext cx="371959" cy="352293"/>
          <a:chOff x="6151098" y="1631884"/>
          <a:chExt cx="220005" cy="221112"/>
        </a:xfrm>
      </xdr:grpSpPr>
      <xdr:sp macro="[0]!MenuSheet" textlink="">
        <xdr:nvSpPr>
          <xdr:cNvPr id="34" name="Oval 33">
            <a:extLst>
              <a:ext uri="{FF2B5EF4-FFF2-40B4-BE49-F238E27FC236}">
                <a16:creationId xmlns:a16="http://schemas.microsoft.com/office/drawing/2014/main" id="{00000000-0008-0000-0600-000022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35" name="Graphic 26" descr="Hamburger Menu Icon with solid fill">
            <a:extLst>
              <a:ext uri="{FF2B5EF4-FFF2-40B4-BE49-F238E27FC236}">
                <a16:creationId xmlns:a16="http://schemas.microsoft.com/office/drawing/2014/main" id="{00000000-0008-0000-0600-000023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2263140</xdr:colOff>
      <xdr:row>0</xdr:row>
      <xdr:rowOff>16325</xdr:rowOff>
    </xdr:from>
    <xdr:to>
      <xdr:col>11</xdr:col>
      <xdr:colOff>2617462</xdr:colOff>
      <xdr:row>2</xdr:row>
      <xdr:rowOff>6668</xdr:rowOff>
    </xdr:to>
    <xdr:grpSp>
      <xdr:nvGrpSpPr>
        <xdr:cNvPr id="36" name="Group 35">
          <a:extLst>
            <a:ext uri="{FF2B5EF4-FFF2-40B4-BE49-F238E27FC236}">
              <a16:creationId xmlns:a16="http://schemas.microsoft.com/office/drawing/2014/main" id="{00000000-0008-0000-0600-000024000000}"/>
            </a:ext>
          </a:extLst>
        </xdr:cNvPr>
        <xdr:cNvGrpSpPr/>
      </xdr:nvGrpSpPr>
      <xdr:grpSpPr>
        <a:xfrm>
          <a:off x="10426065" y="16325"/>
          <a:ext cx="354322" cy="352293"/>
          <a:chOff x="9008261" y="62045"/>
          <a:chExt cx="354322" cy="356103"/>
        </a:xfrm>
      </xdr:grpSpPr>
      <xdr:sp macro="[0]!PreviousSheet" textlink="">
        <xdr:nvSpPr>
          <xdr:cNvPr id="37" name="Oval 36">
            <a:extLst>
              <a:ext uri="{FF2B5EF4-FFF2-40B4-BE49-F238E27FC236}">
                <a16:creationId xmlns:a16="http://schemas.microsoft.com/office/drawing/2014/main" id="{00000000-0008-0000-0600-000025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38" name="Graphic 37" descr="Arrow: Straight with solid fill">
            <a:extLst>
              <a:ext uri="{FF2B5EF4-FFF2-40B4-BE49-F238E27FC236}">
                <a16:creationId xmlns:a16="http://schemas.microsoft.com/office/drawing/2014/main" id="{00000000-0008-0000-0600-000026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2644140</xdr:colOff>
      <xdr:row>0</xdr:row>
      <xdr:rowOff>16325</xdr:rowOff>
    </xdr:from>
    <xdr:to>
      <xdr:col>12</xdr:col>
      <xdr:colOff>209542</xdr:colOff>
      <xdr:row>2</xdr:row>
      <xdr:rowOff>6668</xdr:rowOff>
    </xdr:to>
    <xdr:grpSp>
      <xdr:nvGrpSpPr>
        <xdr:cNvPr id="39" name="Group 38">
          <a:extLst>
            <a:ext uri="{FF2B5EF4-FFF2-40B4-BE49-F238E27FC236}">
              <a16:creationId xmlns:a16="http://schemas.microsoft.com/office/drawing/2014/main" id="{00000000-0008-0000-0600-000027000000}"/>
            </a:ext>
          </a:extLst>
        </xdr:cNvPr>
        <xdr:cNvGrpSpPr/>
      </xdr:nvGrpSpPr>
      <xdr:grpSpPr>
        <a:xfrm>
          <a:off x="10807065" y="16325"/>
          <a:ext cx="356227" cy="352293"/>
          <a:chOff x="9511181" y="62045"/>
          <a:chExt cx="354322" cy="356103"/>
        </a:xfrm>
      </xdr:grpSpPr>
      <xdr:sp macro="[0]!NextSheet" textlink="">
        <xdr:nvSpPr>
          <xdr:cNvPr id="40" name="Oval 39">
            <a:extLst>
              <a:ext uri="{FF2B5EF4-FFF2-40B4-BE49-F238E27FC236}">
                <a16:creationId xmlns:a16="http://schemas.microsoft.com/office/drawing/2014/main" id="{00000000-0008-0000-0600-000028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41" name="Graphic 40" descr="Arrow: Straight with solid fill">
            <a:extLst>
              <a:ext uri="{FF2B5EF4-FFF2-40B4-BE49-F238E27FC236}">
                <a16:creationId xmlns:a16="http://schemas.microsoft.com/office/drawing/2014/main" id="{00000000-0008-0000-0600-000029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1255879</xdr:colOff>
      <xdr:row>0</xdr:row>
      <xdr:rowOff>0</xdr:rowOff>
    </xdr:from>
    <xdr:to>
      <xdr:col>11</xdr:col>
      <xdr:colOff>1627838</xdr:colOff>
      <xdr:row>2</xdr:row>
      <xdr:rowOff>5877</xdr:rowOff>
    </xdr:to>
    <xdr:grpSp>
      <xdr:nvGrpSpPr>
        <xdr:cNvPr id="42" name="Group 41">
          <a:extLst>
            <a:ext uri="{FF2B5EF4-FFF2-40B4-BE49-F238E27FC236}">
              <a16:creationId xmlns:a16="http://schemas.microsoft.com/office/drawing/2014/main" id="{00000000-0008-0000-0600-00002A000000}"/>
            </a:ext>
          </a:extLst>
        </xdr:cNvPr>
        <xdr:cNvGrpSpPr/>
      </xdr:nvGrpSpPr>
      <xdr:grpSpPr>
        <a:xfrm>
          <a:off x="9418804" y="0"/>
          <a:ext cx="371959" cy="367827"/>
          <a:chOff x="8122920" y="45720"/>
          <a:chExt cx="371959" cy="371637"/>
        </a:xfrm>
      </xdr:grpSpPr>
      <xdr:sp macro="" textlink="">
        <xdr:nvSpPr>
          <xdr:cNvPr id="43" name="Oval 42">
            <a:extLst>
              <a:ext uri="{FF2B5EF4-FFF2-40B4-BE49-F238E27FC236}">
                <a16:creationId xmlns:a16="http://schemas.microsoft.com/office/drawing/2014/main" id="{00000000-0008-0000-0600-00002B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44" name="TextBox 43">
            <a:extLst>
              <a:ext uri="{FF2B5EF4-FFF2-40B4-BE49-F238E27FC236}">
                <a16:creationId xmlns:a16="http://schemas.microsoft.com/office/drawing/2014/main" id="{00000000-0008-0000-0600-00002C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133350</xdr:colOff>
      <xdr:row>0</xdr:row>
      <xdr:rowOff>133350</xdr:rowOff>
    </xdr:from>
    <xdr:to>
      <xdr:col>7</xdr:col>
      <xdr:colOff>1915160</xdr:colOff>
      <xdr:row>2</xdr:row>
      <xdr:rowOff>140970</xdr:rowOff>
    </xdr:to>
    <xdr:sp macro="" textlink="">
      <xdr:nvSpPr>
        <xdr:cNvPr id="47" name="TextBox 43">
          <a:extLst>
            <a:ext uri="{FF2B5EF4-FFF2-40B4-BE49-F238E27FC236}">
              <a16:creationId xmlns:a16="http://schemas.microsoft.com/office/drawing/2014/main" id="{00000000-0008-0000-0600-00002F000000}"/>
            </a:ext>
          </a:extLst>
        </xdr:cNvPr>
        <xdr:cNvSpPr txBox="1"/>
      </xdr:nvSpPr>
      <xdr:spPr>
        <a:xfrm>
          <a:off x="1819275" y="13335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167640</xdr:colOff>
      <xdr:row>0</xdr:row>
      <xdr:rowOff>0</xdr:rowOff>
    </xdr:from>
    <xdr:to>
      <xdr:col>3</xdr:col>
      <xdr:colOff>304800</xdr:colOff>
      <xdr:row>5</xdr:row>
      <xdr:rowOff>93133</xdr:rowOff>
    </xdr:to>
    <xdr:sp macro="" textlink="">
      <xdr:nvSpPr>
        <xdr:cNvPr id="16" name="Oval 15">
          <a:extLst>
            <a:ext uri="{FF2B5EF4-FFF2-40B4-BE49-F238E27FC236}">
              <a16:creationId xmlns:a16="http://schemas.microsoft.com/office/drawing/2014/main" id="{00000000-0008-0000-0700-000010000000}"/>
            </a:ext>
          </a:extLst>
        </xdr:cNvPr>
        <xdr:cNvSpPr/>
      </xdr:nvSpPr>
      <xdr:spPr>
        <a:xfrm>
          <a:off x="777240" y="0"/>
          <a:ext cx="982980" cy="946573"/>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2400" b="1">
              <a:solidFill>
                <a:sysClr val="windowText" lastClr="000000"/>
              </a:solidFill>
              <a:latin typeface="Greycliff CF Extra Bold" panose="00000900000000000000" pitchFamily="2" charset="0"/>
              <a:cs typeface="Arial" panose="020B0604020202020204" pitchFamily="34" charset="0"/>
            </a:rPr>
            <a:t>P1</a:t>
          </a:r>
          <a:endParaRPr lang="es-NI" sz="2400" b="1">
            <a:solidFill>
              <a:sysClr val="windowText" lastClr="000000"/>
            </a:solidFill>
            <a:latin typeface="Greycliff CF Extra Bold" panose="00000900000000000000" pitchFamily="2" charset="0"/>
            <a:cs typeface="Arial" panose="020B0604020202020204" pitchFamily="34" charset="0"/>
          </a:endParaRPr>
        </a:p>
      </xdr:txBody>
    </xdr:sp>
    <xdr:clientData/>
  </xdr:twoCellAnchor>
  <xdr:twoCellAnchor>
    <xdr:from>
      <xdr:col>10</xdr:col>
      <xdr:colOff>859155</xdr:colOff>
      <xdr:row>0</xdr:row>
      <xdr:rowOff>133350</xdr:rowOff>
    </xdr:from>
    <xdr:to>
      <xdr:col>10</xdr:col>
      <xdr:colOff>1231114</xdr:colOff>
      <xdr:row>2</xdr:row>
      <xdr:rowOff>123693</xdr:rowOff>
    </xdr:to>
    <xdr:grpSp>
      <xdr:nvGrpSpPr>
        <xdr:cNvPr id="17" name="Group 16">
          <a:extLst>
            <a:ext uri="{FF2B5EF4-FFF2-40B4-BE49-F238E27FC236}">
              <a16:creationId xmlns:a16="http://schemas.microsoft.com/office/drawing/2014/main" id="{00000000-0008-0000-0700-000011000000}"/>
            </a:ext>
          </a:extLst>
        </xdr:cNvPr>
        <xdr:cNvGrpSpPr/>
      </xdr:nvGrpSpPr>
      <xdr:grpSpPr>
        <a:xfrm>
          <a:off x="11203305" y="133350"/>
          <a:ext cx="371959" cy="352293"/>
          <a:chOff x="6151098" y="1631884"/>
          <a:chExt cx="220005" cy="221112"/>
        </a:xfrm>
      </xdr:grpSpPr>
      <xdr:sp macro="[0]!MenuSheet" textlink="">
        <xdr:nvSpPr>
          <xdr:cNvPr id="18" name="Oval 17">
            <a:extLst>
              <a:ext uri="{FF2B5EF4-FFF2-40B4-BE49-F238E27FC236}">
                <a16:creationId xmlns:a16="http://schemas.microsoft.com/office/drawing/2014/main" id="{00000000-0008-0000-0700-000012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19" name="Graphic 26" descr="Hamburger Menu Icon with solid fill">
            <a:extLst>
              <a:ext uri="{FF2B5EF4-FFF2-40B4-BE49-F238E27FC236}">
                <a16:creationId xmlns:a16="http://schemas.microsoft.com/office/drawing/2014/main" id="{00000000-0008-0000-0700-00001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83820</xdr:colOff>
      <xdr:row>0</xdr:row>
      <xdr:rowOff>133350</xdr:rowOff>
    </xdr:from>
    <xdr:to>
      <xdr:col>11</xdr:col>
      <xdr:colOff>438150</xdr:colOff>
      <xdr:row>2</xdr:row>
      <xdr:rowOff>123693</xdr:rowOff>
    </xdr:to>
    <xdr:grpSp>
      <xdr:nvGrpSpPr>
        <xdr:cNvPr id="20" name="Group 19">
          <a:extLst>
            <a:ext uri="{FF2B5EF4-FFF2-40B4-BE49-F238E27FC236}">
              <a16:creationId xmlns:a16="http://schemas.microsoft.com/office/drawing/2014/main" id="{00000000-0008-0000-0700-000014000000}"/>
            </a:ext>
          </a:extLst>
        </xdr:cNvPr>
        <xdr:cNvGrpSpPr/>
      </xdr:nvGrpSpPr>
      <xdr:grpSpPr>
        <a:xfrm>
          <a:off x="12037695" y="133350"/>
          <a:ext cx="354330" cy="352293"/>
          <a:chOff x="9008261" y="62045"/>
          <a:chExt cx="354322" cy="356103"/>
        </a:xfrm>
      </xdr:grpSpPr>
      <xdr:sp macro="[0]!PreviousSheet" textlink="">
        <xdr:nvSpPr>
          <xdr:cNvPr id="21" name="Oval 20">
            <a:extLst>
              <a:ext uri="{FF2B5EF4-FFF2-40B4-BE49-F238E27FC236}">
                <a16:creationId xmlns:a16="http://schemas.microsoft.com/office/drawing/2014/main" id="{00000000-0008-0000-0700-000015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22" name="Graphic 21" descr="Arrow: Straight with solid fill">
            <a:extLst>
              <a:ext uri="{FF2B5EF4-FFF2-40B4-BE49-F238E27FC236}">
                <a16:creationId xmlns:a16="http://schemas.microsoft.com/office/drawing/2014/main" id="{00000000-0008-0000-0700-000016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11</xdr:col>
      <xdr:colOff>464820</xdr:colOff>
      <xdr:row>0</xdr:row>
      <xdr:rowOff>133350</xdr:rowOff>
    </xdr:from>
    <xdr:to>
      <xdr:col>13</xdr:col>
      <xdr:colOff>9525</xdr:colOff>
      <xdr:row>2</xdr:row>
      <xdr:rowOff>123693</xdr:rowOff>
    </xdr:to>
    <xdr:grpSp>
      <xdr:nvGrpSpPr>
        <xdr:cNvPr id="23" name="Group 22">
          <a:extLst>
            <a:ext uri="{FF2B5EF4-FFF2-40B4-BE49-F238E27FC236}">
              <a16:creationId xmlns:a16="http://schemas.microsoft.com/office/drawing/2014/main" id="{00000000-0008-0000-0700-000017000000}"/>
            </a:ext>
          </a:extLst>
        </xdr:cNvPr>
        <xdr:cNvGrpSpPr/>
      </xdr:nvGrpSpPr>
      <xdr:grpSpPr>
        <a:xfrm>
          <a:off x="12418695" y="133350"/>
          <a:ext cx="363855" cy="352293"/>
          <a:chOff x="9511181" y="62045"/>
          <a:chExt cx="354322" cy="356103"/>
        </a:xfrm>
      </xdr:grpSpPr>
      <xdr:sp macro="[0]!NextSheet" textlink="">
        <xdr:nvSpPr>
          <xdr:cNvPr id="24" name="Oval 23">
            <a:extLst>
              <a:ext uri="{FF2B5EF4-FFF2-40B4-BE49-F238E27FC236}">
                <a16:creationId xmlns:a16="http://schemas.microsoft.com/office/drawing/2014/main" id="{00000000-0008-0000-0700-000018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5" name="Graphic 24" descr="Arrow: Straight with solid fill">
            <a:extLst>
              <a:ext uri="{FF2B5EF4-FFF2-40B4-BE49-F238E27FC236}">
                <a16:creationId xmlns:a16="http://schemas.microsoft.com/office/drawing/2014/main" id="{00000000-0008-0000-0700-00001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10</xdr:col>
      <xdr:colOff>1252069</xdr:colOff>
      <xdr:row>0</xdr:row>
      <xdr:rowOff>104775</xdr:rowOff>
    </xdr:from>
    <xdr:to>
      <xdr:col>10</xdr:col>
      <xdr:colOff>1585928</xdr:colOff>
      <xdr:row>2</xdr:row>
      <xdr:rowOff>110652</xdr:rowOff>
    </xdr:to>
    <xdr:grpSp>
      <xdr:nvGrpSpPr>
        <xdr:cNvPr id="26" name="Group 25">
          <a:extLst>
            <a:ext uri="{FF2B5EF4-FFF2-40B4-BE49-F238E27FC236}">
              <a16:creationId xmlns:a16="http://schemas.microsoft.com/office/drawing/2014/main" id="{00000000-0008-0000-0700-00001A000000}"/>
            </a:ext>
          </a:extLst>
        </xdr:cNvPr>
        <xdr:cNvGrpSpPr/>
      </xdr:nvGrpSpPr>
      <xdr:grpSpPr>
        <a:xfrm>
          <a:off x="11596219" y="104775"/>
          <a:ext cx="333859" cy="367827"/>
          <a:chOff x="8122920" y="45720"/>
          <a:chExt cx="371959" cy="371637"/>
        </a:xfrm>
      </xdr:grpSpPr>
      <xdr:sp macro="" textlink="">
        <xdr:nvSpPr>
          <xdr:cNvPr id="27" name="Oval 26">
            <a:extLst>
              <a:ext uri="{FF2B5EF4-FFF2-40B4-BE49-F238E27FC236}">
                <a16:creationId xmlns:a16="http://schemas.microsoft.com/office/drawing/2014/main" id="{00000000-0008-0000-0700-00001B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28" name="TextBox 27">
            <a:extLst>
              <a:ext uri="{FF2B5EF4-FFF2-40B4-BE49-F238E27FC236}">
                <a16:creationId xmlns:a16="http://schemas.microsoft.com/office/drawing/2014/main" id="{00000000-0008-0000-0700-00001C000000}"/>
              </a:ext>
            </a:extLst>
          </xdr:cNvPr>
          <xdr:cNvSpPr txBox="1"/>
        </xdr:nvSpPr>
        <xdr:spPr>
          <a:xfrm>
            <a:off x="8188509"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523873</xdr:colOff>
      <xdr:row>4</xdr:row>
      <xdr:rowOff>92393</xdr:rowOff>
    </xdr:from>
    <xdr:to>
      <xdr:col>9</xdr:col>
      <xdr:colOff>200024</xdr:colOff>
      <xdr:row>7</xdr:row>
      <xdr:rowOff>342900</xdr:rowOff>
    </xdr:to>
    <xdr:sp macro="" textlink="">
      <xdr:nvSpPr>
        <xdr:cNvPr id="30" name="TextBox 29">
          <a:extLst>
            <a:ext uri="{FF2B5EF4-FFF2-40B4-BE49-F238E27FC236}">
              <a16:creationId xmlns:a16="http://schemas.microsoft.com/office/drawing/2014/main" id="{00000000-0008-0000-0700-00001E000000}"/>
            </a:ext>
          </a:extLst>
        </xdr:cNvPr>
        <xdr:cNvSpPr txBox="1"/>
      </xdr:nvSpPr>
      <xdr:spPr>
        <a:xfrm>
          <a:off x="1981198" y="759143"/>
          <a:ext cx="7886701" cy="8505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1400" b="1" u="sng">
              <a:latin typeface="+mn-lt"/>
              <a:cs typeface="Adobe Devanagari" panose="02040503050201020203" pitchFamily="18" charset="0"/>
            </a:rPr>
            <a:t>Compliance with Laws. </a:t>
          </a:r>
        </a:p>
        <a:p>
          <a:r>
            <a:rPr lang="es-NI" sz="1400" b="0" u="none">
              <a:latin typeface="+mn-lt"/>
              <a:cs typeface="Adobe Devanagari" panose="02040503050201020203" pitchFamily="18" charset="0"/>
            </a:rPr>
            <a:t>The Organization*shall comply with all applicable laws*, regulations and nationally- ratified* international treaties, conventions and agreements.</a:t>
          </a:r>
        </a:p>
      </xdr:txBody>
    </xdr:sp>
    <xdr:clientData/>
  </xdr:twoCellAnchor>
  <xdr:twoCellAnchor>
    <xdr:from>
      <xdr:col>3</xdr:col>
      <xdr:colOff>476250</xdr:colOff>
      <xdr:row>1</xdr:row>
      <xdr:rowOff>0</xdr:rowOff>
    </xdr:from>
    <xdr:to>
      <xdr:col>6</xdr:col>
      <xdr:colOff>2947035</xdr:colOff>
      <xdr:row>3</xdr:row>
      <xdr:rowOff>7620</xdr:rowOff>
    </xdr:to>
    <xdr:sp macro="" textlink="">
      <xdr:nvSpPr>
        <xdr:cNvPr id="31" name="TextBox 28">
          <a:extLst>
            <a:ext uri="{FF2B5EF4-FFF2-40B4-BE49-F238E27FC236}">
              <a16:creationId xmlns:a16="http://schemas.microsoft.com/office/drawing/2014/main" id="{00000000-0008-0000-0700-00001F000000}"/>
            </a:ext>
          </a:extLst>
        </xdr:cNvPr>
        <xdr:cNvSpPr txBox="1"/>
      </xdr:nvSpPr>
      <xdr:spPr>
        <a:xfrm>
          <a:off x="1933575" y="180975"/>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a:t>
          </a:r>
          <a:r>
            <a:rPr lang="es-NI" sz="2000" b="1" baseline="0">
              <a:solidFill>
                <a:schemeClr val="bg1"/>
              </a:solidFill>
              <a:latin typeface="Greycliff CF Medium" panose="00000600000000000000" pitchFamily="2" charset="0"/>
              <a:cs typeface="Arial" panose="020B0604020202020204" pitchFamily="34" charset="0"/>
            </a:rPr>
            <a:t>s</a:t>
          </a:r>
          <a:r>
            <a:rPr lang="es-NI" sz="2000" b="1">
              <a:solidFill>
                <a:schemeClr val="bg1"/>
              </a:solidFill>
              <a:latin typeface="Greycliff CF Medium" panose="00000600000000000000" pitchFamily="2" charset="0"/>
              <a:cs typeface="Arial" panose="020B0604020202020204" pitchFamily="34" charset="0"/>
            </a:rPr>
            <a:t>uggested activities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1346351</xdr:colOff>
      <xdr:row>0</xdr:row>
      <xdr:rowOff>149674</xdr:rowOff>
    </xdr:from>
    <xdr:to>
      <xdr:col>12</xdr:col>
      <xdr:colOff>71898</xdr:colOff>
      <xdr:row>2</xdr:row>
      <xdr:rowOff>140018</xdr:rowOff>
    </xdr:to>
    <xdr:grpSp>
      <xdr:nvGrpSpPr>
        <xdr:cNvPr id="4" name="Group 3">
          <a:extLst>
            <a:ext uri="{FF2B5EF4-FFF2-40B4-BE49-F238E27FC236}">
              <a16:creationId xmlns:a16="http://schemas.microsoft.com/office/drawing/2014/main" id="{00000000-0008-0000-0800-000004000000}"/>
            </a:ext>
          </a:extLst>
        </xdr:cNvPr>
        <xdr:cNvGrpSpPr/>
      </xdr:nvGrpSpPr>
      <xdr:grpSpPr>
        <a:xfrm>
          <a:off x="9490226" y="149674"/>
          <a:ext cx="354322" cy="352294"/>
          <a:chOff x="5358618" y="1631884"/>
          <a:chExt cx="220005" cy="221112"/>
        </a:xfrm>
      </xdr:grpSpPr>
      <xdr:sp macro="[0]!Sheet11.Limp201" textlink="">
        <xdr:nvSpPr>
          <xdr:cNvPr id="5" name="Oval 4">
            <a:extLst>
              <a:ext uri="{FF2B5EF4-FFF2-40B4-BE49-F238E27FC236}">
                <a16:creationId xmlns:a16="http://schemas.microsoft.com/office/drawing/2014/main" id="{00000000-0008-0000-08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11.Limp201">
        <xdr:nvPicPr>
          <xdr:cNvPr id="6" name="Graphic 5" descr="Garbage with solid fill">
            <a:extLst>
              <a:ext uri="{FF2B5EF4-FFF2-40B4-BE49-F238E27FC236}">
                <a16:creationId xmlns:a16="http://schemas.microsoft.com/office/drawing/2014/main" id="{00000000-0008-0000-08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18433" name="OptionButton1" hidden="1">
              <a:extLst>
                <a:ext uri="{63B3BB69-23CF-44E3-9099-C40C66FF867C}">
                  <a14:compatExt spid="_x0000_s18433"/>
                </a:ext>
                <a:ext uri="{FF2B5EF4-FFF2-40B4-BE49-F238E27FC236}">
                  <a16:creationId xmlns:a16="http://schemas.microsoft.com/office/drawing/2014/main" id="{00000000-0008-0000-0800-000001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9</xdr:row>
          <xdr:rowOff>15240</xdr:rowOff>
        </xdr:to>
        <xdr:sp macro="" textlink="">
          <xdr:nvSpPr>
            <xdr:cNvPr id="18434" name="OptionButton2" hidden="1">
              <a:extLst>
                <a:ext uri="{63B3BB69-23CF-44E3-9099-C40C66FF867C}">
                  <a14:compatExt spid="_x0000_s18434"/>
                </a:ext>
                <a:ext uri="{FF2B5EF4-FFF2-40B4-BE49-F238E27FC236}">
                  <a16:creationId xmlns:a16="http://schemas.microsoft.com/office/drawing/2014/main" id="{00000000-0008-0000-0800-000002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18435" name="OptionButton3" hidden="1">
              <a:extLst>
                <a:ext uri="{63B3BB69-23CF-44E3-9099-C40C66FF867C}">
                  <a14:compatExt spid="_x0000_s18435"/>
                </a:ext>
                <a:ext uri="{FF2B5EF4-FFF2-40B4-BE49-F238E27FC236}">
                  <a16:creationId xmlns:a16="http://schemas.microsoft.com/office/drawing/2014/main" id="{00000000-0008-0000-0800-000003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18436" name="OptionButton4" hidden="1">
              <a:extLst>
                <a:ext uri="{63B3BB69-23CF-44E3-9099-C40C66FF867C}">
                  <a14:compatExt spid="_x0000_s18436"/>
                </a:ext>
                <a:ext uri="{FF2B5EF4-FFF2-40B4-BE49-F238E27FC236}">
                  <a16:creationId xmlns:a16="http://schemas.microsoft.com/office/drawing/2014/main" id="{00000000-0008-0000-0800-000004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18437" name="OptionButton5" hidden="1">
              <a:extLst>
                <a:ext uri="{63B3BB69-23CF-44E3-9099-C40C66FF867C}">
                  <a14:compatExt spid="_x0000_s18437"/>
                </a:ext>
                <a:ext uri="{FF2B5EF4-FFF2-40B4-BE49-F238E27FC236}">
                  <a16:creationId xmlns:a16="http://schemas.microsoft.com/office/drawing/2014/main" id="{00000000-0008-0000-0800-000005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18438" name="OptionButton6" hidden="1">
              <a:extLst>
                <a:ext uri="{63B3BB69-23CF-44E3-9099-C40C66FF867C}">
                  <a14:compatExt spid="_x0000_s18438"/>
                </a:ext>
                <a:ext uri="{FF2B5EF4-FFF2-40B4-BE49-F238E27FC236}">
                  <a16:creationId xmlns:a16="http://schemas.microsoft.com/office/drawing/2014/main" id="{00000000-0008-0000-0800-000006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15240</xdr:rowOff>
        </xdr:to>
        <xdr:sp macro="" textlink="">
          <xdr:nvSpPr>
            <xdr:cNvPr id="18439" name="OptionButton7" hidden="1">
              <a:extLst>
                <a:ext uri="{63B3BB69-23CF-44E3-9099-C40C66FF867C}">
                  <a14:compatExt spid="_x0000_s18439"/>
                </a:ext>
                <a:ext uri="{FF2B5EF4-FFF2-40B4-BE49-F238E27FC236}">
                  <a16:creationId xmlns:a16="http://schemas.microsoft.com/office/drawing/2014/main" id="{00000000-0008-0000-0800-000007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15240</xdr:rowOff>
        </xdr:to>
        <xdr:sp macro="" textlink="">
          <xdr:nvSpPr>
            <xdr:cNvPr id="18440" name="OptionButton8" hidden="1">
              <a:extLst>
                <a:ext uri="{63B3BB69-23CF-44E3-9099-C40C66FF867C}">
                  <a14:compatExt spid="_x0000_s18440"/>
                </a:ext>
                <a:ext uri="{FF2B5EF4-FFF2-40B4-BE49-F238E27FC236}">
                  <a16:creationId xmlns:a16="http://schemas.microsoft.com/office/drawing/2014/main" id="{00000000-0008-0000-0800-000008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18441" name="OptionButton9" hidden="1">
              <a:extLst>
                <a:ext uri="{63B3BB69-23CF-44E3-9099-C40C66FF867C}">
                  <a14:compatExt spid="_x0000_s18441"/>
                </a:ext>
                <a:ext uri="{FF2B5EF4-FFF2-40B4-BE49-F238E27FC236}">
                  <a16:creationId xmlns:a16="http://schemas.microsoft.com/office/drawing/2014/main" id="{00000000-0008-0000-0800-000009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18442" name="OptionButton10" hidden="1">
              <a:extLst>
                <a:ext uri="{63B3BB69-23CF-44E3-9099-C40C66FF867C}">
                  <a14:compatExt spid="_x0000_s18442"/>
                </a:ext>
                <a:ext uri="{FF2B5EF4-FFF2-40B4-BE49-F238E27FC236}">
                  <a16:creationId xmlns:a16="http://schemas.microsoft.com/office/drawing/2014/main" id="{00000000-0008-0000-0800-00000A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18443" name="OptionButton11" hidden="1">
              <a:extLst>
                <a:ext uri="{63B3BB69-23CF-44E3-9099-C40C66FF867C}">
                  <a14:compatExt spid="_x0000_s18443"/>
                </a:ext>
                <a:ext uri="{FF2B5EF4-FFF2-40B4-BE49-F238E27FC236}">
                  <a16:creationId xmlns:a16="http://schemas.microsoft.com/office/drawing/2014/main" id="{00000000-0008-0000-0800-00000B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18444" name="OptionButton12" hidden="1">
              <a:extLst>
                <a:ext uri="{63B3BB69-23CF-44E3-9099-C40C66FF867C}">
                  <a14:compatExt spid="_x0000_s18444"/>
                </a:ext>
                <a:ext uri="{FF2B5EF4-FFF2-40B4-BE49-F238E27FC236}">
                  <a16:creationId xmlns:a16="http://schemas.microsoft.com/office/drawing/2014/main" id="{00000000-0008-0000-0800-00000C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18445" name="OptionButton13" hidden="1">
              <a:extLst>
                <a:ext uri="{63B3BB69-23CF-44E3-9099-C40C66FF867C}">
                  <a14:compatExt spid="_x0000_s18445"/>
                </a:ext>
                <a:ext uri="{FF2B5EF4-FFF2-40B4-BE49-F238E27FC236}">
                  <a16:creationId xmlns:a16="http://schemas.microsoft.com/office/drawing/2014/main" id="{00000000-0008-0000-0800-00000D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0</xdr:rowOff>
        </xdr:to>
        <xdr:sp macro="" textlink="">
          <xdr:nvSpPr>
            <xdr:cNvPr id="18446" name="OptionButton14" hidden="1">
              <a:extLst>
                <a:ext uri="{63B3BB69-23CF-44E3-9099-C40C66FF867C}">
                  <a14:compatExt spid="_x0000_s18446"/>
                </a:ext>
                <a:ext uri="{FF2B5EF4-FFF2-40B4-BE49-F238E27FC236}">
                  <a16:creationId xmlns:a16="http://schemas.microsoft.com/office/drawing/2014/main" id="{00000000-0008-0000-0800-00000E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18447" name="OptionButton15" hidden="1">
              <a:extLst>
                <a:ext uri="{63B3BB69-23CF-44E3-9099-C40C66FF867C}">
                  <a14:compatExt spid="_x0000_s18447"/>
                </a:ext>
                <a:ext uri="{FF2B5EF4-FFF2-40B4-BE49-F238E27FC236}">
                  <a16:creationId xmlns:a16="http://schemas.microsoft.com/office/drawing/2014/main" id="{00000000-0008-0000-0800-00000F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18448" name="OptionButton16" hidden="1">
              <a:extLst>
                <a:ext uri="{63B3BB69-23CF-44E3-9099-C40C66FF867C}">
                  <a14:compatExt spid="_x0000_s18448"/>
                </a:ext>
                <a:ext uri="{FF2B5EF4-FFF2-40B4-BE49-F238E27FC236}">
                  <a16:creationId xmlns:a16="http://schemas.microsoft.com/office/drawing/2014/main" id="{00000000-0008-0000-0800-000010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18449" name="OptionButton17" hidden="1">
              <a:extLst>
                <a:ext uri="{63B3BB69-23CF-44E3-9099-C40C66FF867C}">
                  <a14:compatExt spid="_x0000_s18449"/>
                </a:ext>
                <a:ext uri="{FF2B5EF4-FFF2-40B4-BE49-F238E27FC236}">
                  <a16:creationId xmlns:a16="http://schemas.microsoft.com/office/drawing/2014/main" id="{00000000-0008-0000-0800-000011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18450" name="OptionButton18" hidden="1">
              <a:extLst>
                <a:ext uri="{63B3BB69-23CF-44E3-9099-C40C66FF867C}">
                  <a14:compatExt spid="_x0000_s18450"/>
                </a:ext>
                <a:ext uri="{FF2B5EF4-FFF2-40B4-BE49-F238E27FC236}">
                  <a16:creationId xmlns:a16="http://schemas.microsoft.com/office/drawing/2014/main" id="{00000000-0008-0000-0800-000012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18451" name="OptionButton19" hidden="1">
              <a:extLst>
                <a:ext uri="{63B3BB69-23CF-44E3-9099-C40C66FF867C}">
                  <a14:compatExt spid="_x0000_s18451"/>
                </a:ext>
                <a:ext uri="{FF2B5EF4-FFF2-40B4-BE49-F238E27FC236}">
                  <a16:creationId xmlns:a16="http://schemas.microsoft.com/office/drawing/2014/main" id="{00000000-0008-0000-0800-000013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18452" name="OptionButton20" hidden="1">
              <a:extLst>
                <a:ext uri="{63B3BB69-23CF-44E3-9099-C40C66FF867C}">
                  <a14:compatExt spid="_x0000_s18452"/>
                </a:ext>
                <a:ext uri="{FF2B5EF4-FFF2-40B4-BE49-F238E27FC236}">
                  <a16:creationId xmlns:a16="http://schemas.microsoft.com/office/drawing/2014/main" id="{00000000-0008-0000-0800-000014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18453" name="OptionButton21" hidden="1">
              <a:extLst>
                <a:ext uri="{63B3BB69-23CF-44E3-9099-C40C66FF867C}">
                  <a14:compatExt spid="_x0000_s18453"/>
                </a:ext>
                <a:ext uri="{FF2B5EF4-FFF2-40B4-BE49-F238E27FC236}">
                  <a16:creationId xmlns:a16="http://schemas.microsoft.com/office/drawing/2014/main" id="{00000000-0008-0000-0800-000015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38100</xdr:rowOff>
        </xdr:to>
        <xdr:sp macro="" textlink="">
          <xdr:nvSpPr>
            <xdr:cNvPr id="18454" name="OptionButton22" hidden="1">
              <a:extLst>
                <a:ext uri="{63B3BB69-23CF-44E3-9099-C40C66FF867C}">
                  <a14:compatExt spid="_x0000_s18454"/>
                </a:ext>
                <a:ext uri="{FF2B5EF4-FFF2-40B4-BE49-F238E27FC236}">
                  <a16:creationId xmlns:a16="http://schemas.microsoft.com/office/drawing/2014/main" id="{00000000-0008-0000-0800-000016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38100</xdr:rowOff>
        </xdr:to>
        <xdr:sp macro="" textlink="">
          <xdr:nvSpPr>
            <xdr:cNvPr id="18455" name="OptionButton23" hidden="1">
              <a:extLst>
                <a:ext uri="{63B3BB69-23CF-44E3-9099-C40C66FF867C}">
                  <a14:compatExt spid="_x0000_s18455"/>
                </a:ext>
                <a:ext uri="{FF2B5EF4-FFF2-40B4-BE49-F238E27FC236}">
                  <a16:creationId xmlns:a16="http://schemas.microsoft.com/office/drawing/2014/main" id="{00000000-0008-0000-0800-000017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38100</xdr:rowOff>
        </xdr:to>
        <xdr:sp macro="" textlink="">
          <xdr:nvSpPr>
            <xdr:cNvPr id="18456" name="OptionButton24" hidden="1">
              <a:extLst>
                <a:ext uri="{63B3BB69-23CF-44E3-9099-C40C66FF867C}">
                  <a14:compatExt spid="_x0000_s18456"/>
                </a:ext>
                <a:ext uri="{FF2B5EF4-FFF2-40B4-BE49-F238E27FC236}">
                  <a16:creationId xmlns:a16="http://schemas.microsoft.com/office/drawing/2014/main" id="{00000000-0008-0000-0800-000018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18457" name="OptionButton25" hidden="1">
              <a:extLst>
                <a:ext uri="{63B3BB69-23CF-44E3-9099-C40C66FF867C}">
                  <a14:compatExt spid="_x0000_s18457"/>
                </a:ext>
                <a:ext uri="{FF2B5EF4-FFF2-40B4-BE49-F238E27FC236}">
                  <a16:creationId xmlns:a16="http://schemas.microsoft.com/office/drawing/2014/main" id="{00000000-0008-0000-0800-000019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18458" name="OptionButton26" hidden="1">
              <a:extLst>
                <a:ext uri="{63B3BB69-23CF-44E3-9099-C40C66FF867C}">
                  <a14:compatExt spid="_x0000_s18458"/>
                </a:ext>
                <a:ext uri="{FF2B5EF4-FFF2-40B4-BE49-F238E27FC236}">
                  <a16:creationId xmlns:a16="http://schemas.microsoft.com/office/drawing/2014/main" id="{00000000-0008-0000-0800-00001A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18459" name="OptionButton27" hidden="1">
              <a:extLst>
                <a:ext uri="{63B3BB69-23CF-44E3-9099-C40C66FF867C}">
                  <a14:compatExt spid="_x0000_s18459"/>
                </a:ext>
                <a:ext uri="{FF2B5EF4-FFF2-40B4-BE49-F238E27FC236}">
                  <a16:creationId xmlns:a16="http://schemas.microsoft.com/office/drawing/2014/main" id="{00000000-0008-0000-0800-00001B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18460" name="OptionButton28" hidden="1">
              <a:extLst>
                <a:ext uri="{63B3BB69-23CF-44E3-9099-C40C66FF867C}">
                  <a14:compatExt spid="_x0000_s18460"/>
                </a:ext>
                <a:ext uri="{FF2B5EF4-FFF2-40B4-BE49-F238E27FC236}">
                  <a16:creationId xmlns:a16="http://schemas.microsoft.com/office/drawing/2014/main" id="{00000000-0008-0000-0800-00001C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18461" name="OptionButton29" hidden="1">
              <a:extLst>
                <a:ext uri="{63B3BB69-23CF-44E3-9099-C40C66FF867C}">
                  <a14:compatExt spid="_x0000_s18461"/>
                </a:ext>
                <a:ext uri="{FF2B5EF4-FFF2-40B4-BE49-F238E27FC236}">
                  <a16:creationId xmlns:a16="http://schemas.microsoft.com/office/drawing/2014/main" id="{00000000-0008-0000-0800-00001D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18462" name="OptionButton30" hidden="1">
              <a:extLst>
                <a:ext uri="{63B3BB69-23CF-44E3-9099-C40C66FF867C}">
                  <a14:compatExt spid="_x0000_s18462"/>
                </a:ext>
                <a:ext uri="{FF2B5EF4-FFF2-40B4-BE49-F238E27FC236}">
                  <a16:creationId xmlns:a16="http://schemas.microsoft.com/office/drawing/2014/main" id="{00000000-0008-0000-0800-00001E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11</xdr:col>
      <xdr:colOff>546735</xdr:colOff>
      <xdr:row>0</xdr:row>
      <xdr:rowOff>157295</xdr:rowOff>
    </xdr:from>
    <xdr:to>
      <xdr:col>11</xdr:col>
      <xdr:colOff>916789</xdr:colOff>
      <xdr:row>2</xdr:row>
      <xdr:rowOff>147638</xdr:rowOff>
    </xdr:to>
    <xdr:grpSp>
      <xdr:nvGrpSpPr>
        <xdr:cNvPr id="53" name="Group 52">
          <a:extLst>
            <a:ext uri="{FF2B5EF4-FFF2-40B4-BE49-F238E27FC236}">
              <a16:creationId xmlns:a16="http://schemas.microsoft.com/office/drawing/2014/main" id="{00000000-0008-0000-0800-000035000000}"/>
            </a:ext>
          </a:extLst>
        </xdr:cNvPr>
        <xdr:cNvGrpSpPr/>
      </xdr:nvGrpSpPr>
      <xdr:grpSpPr>
        <a:xfrm>
          <a:off x="8690610" y="157295"/>
          <a:ext cx="370054" cy="352293"/>
          <a:chOff x="6151098" y="1631884"/>
          <a:chExt cx="220005" cy="221112"/>
        </a:xfrm>
      </xdr:grpSpPr>
      <xdr:sp macro="[0]!MenuSheet" textlink="">
        <xdr:nvSpPr>
          <xdr:cNvPr id="54" name="Oval 53">
            <a:extLst>
              <a:ext uri="{FF2B5EF4-FFF2-40B4-BE49-F238E27FC236}">
                <a16:creationId xmlns:a16="http://schemas.microsoft.com/office/drawing/2014/main" id="{00000000-0008-0000-0800-000036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5" name="Graphic 26" descr="Hamburger Menu Icon with solid fill">
            <a:extLst>
              <a:ext uri="{FF2B5EF4-FFF2-40B4-BE49-F238E27FC236}">
                <a16:creationId xmlns:a16="http://schemas.microsoft.com/office/drawing/2014/main" id="{00000000-0008-0000-0800-00003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12</xdr:col>
      <xdr:colOff>487680</xdr:colOff>
      <xdr:row>0</xdr:row>
      <xdr:rowOff>123005</xdr:rowOff>
    </xdr:from>
    <xdr:to>
      <xdr:col>13</xdr:col>
      <xdr:colOff>232402</xdr:colOff>
      <xdr:row>2</xdr:row>
      <xdr:rowOff>113348</xdr:rowOff>
    </xdr:to>
    <xdr:grpSp>
      <xdr:nvGrpSpPr>
        <xdr:cNvPr id="56" name="Group 55">
          <a:extLst>
            <a:ext uri="{FF2B5EF4-FFF2-40B4-BE49-F238E27FC236}">
              <a16:creationId xmlns:a16="http://schemas.microsoft.com/office/drawing/2014/main" id="{00000000-0008-0000-0800-000038000000}"/>
            </a:ext>
          </a:extLst>
        </xdr:cNvPr>
        <xdr:cNvGrpSpPr/>
      </xdr:nvGrpSpPr>
      <xdr:grpSpPr>
        <a:xfrm>
          <a:off x="10260330" y="123005"/>
          <a:ext cx="354322" cy="352293"/>
          <a:chOff x="9008261" y="62045"/>
          <a:chExt cx="354322" cy="356103"/>
        </a:xfrm>
      </xdr:grpSpPr>
      <xdr:sp macro="[0]!PreviousSheet" textlink="">
        <xdr:nvSpPr>
          <xdr:cNvPr id="57" name="Oval 56">
            <a:extLst>
              <a:ext uri="{FF2B5EF4-FFF2-40B4-BE49-F238E27FC236}">
                <a16:creationId xmlns:a16="http://schemas.microsoft.com/office/drawing/2014/main" id="{00000000-0008-0000-0800-000039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8" name="Graphic 57" descr="Arrow: Straight with solid fill">
            <a:extLst>
              <a:ext uri="{FF2B5EF4-FFF2-40B4-BE49-F238E27FC236}">
                <a16:creationId xmlns:a16="http://schemas.microsoft.com/office/drawing/2014/main" id="{00000000-0008-0000-0800-00003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13</xdr:col>
      <xdr:colOff>259080</xdr:colOff>
      <xdr:row>0</xdr:row>
      <xdr:rowOff>123005</xdr:rowOff>
    </xdr:from>
    <xdr:to>
      <xdr:col>14</xdr:col>
      <xdr:colOff>1897</xdr:colOff>
      <xdr:row>2</xdr:row>
      <xdr:rowOff>113348</xdr:rowOff>
    </xdr:to>
    <xdr:grpSp>
      <xdr:nvGrpSpPr>
        <xdr:cNvPr id="59" name="Group 58">
          <a:extLst>
            <a:ext uri="{FF2B5EF4-FFF2-40B4-BE49-F238E27FC236}">
              <a16:creationId xmlns:a16="http://schemas.microsoft.com/office/drawing/2014/main" id="{00000000-0008-0000-0800-00003B000000}"/>
            </a:ext>
          </a:extLst>
        </xdr:cNvPr>
        <xdr:cNvGrpSpPr/>
      </xdr:nvGrpSpPr>
      <xdr:grpSpPr>
        <a:xfrm>
          <a:off x="10641330" y="123005"/>
          <a:ext cx="352417" cy="352293"/>
          <a:chOff x="9511181" y="62045"/>
          <a:chExt cx="354322" cy="356103"/>
        </a:xfrm>
      </xdr:grpSpPr>
      <xdr:sp macro="[0]!NextSheet" textlink="">
        <xdr:nvSpPr>
          <xdr:cNvPr id="60" name="Oval 59">
            <a:extLst>
              <a:ext uri="{FF2B5EF4-FFF2-40B4-BE49-F238E27FC236}">
                <a16:creationId xmlns:a16="http://schemas.microsoft.com/office/drawing/2014/main" id="{00000000-0008-0000-0800-00003C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61" name="Graphic 60" descr="Arrow: Straight with solid fill">
            <a:extLst>
              <a:ext uri="{FF2B5EF4-FFF2-40B4-BE49-F238E27FC236}">
                <a16:creationId xmlns:a16="http://schemas.microsoft.com/office/drawing/2014/main" id="{00000000-0008-0000-0800-00003D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947269</xdr:colOff>
      <xdr:row>0</xdr:row>
      <xdr:rowOff>125730</xdr:rowOff>
    </xdr:from>
    <xdr:to>
      <xdr:col>11</xdr:col>
      <xdr:colOff>1319228</xdr:colOff>
      <xdr:row>2</xdr:row>
      <xdr:rowOff>131607</xdr:rowOff>
    </xdr:to>
    <xdr:grpSp>
      <xdr:nvGrpSpPr>
        <xdr:cNvPr id="62" name="Group 61">
          <a:extLst>
            <a:ext uri="{FF2B5EF4-FFF2-40B4-BE49-F238E27FC236}">
              <a16:creationId xmlns:a16="http://schemas.microsoft.com/office/drawing/2014/main" id="{00000000-0008-0000-0800-00003E000000}"/>
            </a:ext>
          </a:extLst>
        </xdr:cNvPr>
        <xdr:cNvGrpSpPr/>
      </xdr:nvGrpSpPr>
      <xdr:grpSpPr>
        <a:xfrm>
          <a:off x="9091144" y="125730"/>
          <a:ext cx="371959" cy="367827"/>
          <a:chOff x="8122920" y="45720"/>
          <a:chExt cx="371959" cy="371637"/>
        </a:xfrm>
      </xdr:grpSpPr>
      <xdr:sp macro="" textlink="">
        <xdr:nvSpPr>
          <xdr:cNvPr id="63" name="Oval 62">
            <a:extLst>
              <a:ext uri="{FF2B5EF4-FFF2-40B4-BE49-F238E27FC236}">
                <a16:creationId xmlns:a16="http://schemas.microsoft.com/office/drawing/2014/main" id="{00000000-0008-0000-0800-00003F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64" name="TextBox 63">
            <a:extLst>
              <a:ext uri="{FF2B5EF4-FFF2-40B4-BE49-F238E27FC236}">
                <a16:creationId xmlns:a16="http://schemas.microsoft.com/office/drawing/2014/main" id="{00000000-0008-0000-0800-000040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66675</xdr:colOff>
      <xdr:row>1</xdr:row>
      <xdr:rowOff>19050</xdr:rowOff>
    </xdr:from>
    <xdr:to>
      <xdr:col>7</xdr:col>
      <xdr:colOff>1848485</xdr:colOff>
      <xdr:row>3</xdr:row>
      <xdr:rowOff>26670</xdr:rowOff>
    </xdr:to>
    <xdr:sp macro="" textlink="">
      <xdr:nvSpPr>
        <xdr:cNvPr id="51" name="TextBox 43">
          <a:extLst>
            <a:ext uri="{FF2B5EF4-FFF2-40B4-BE49-F238E27FC236}">
              <a16:creationId xmlns:a16="http://schemas.microsoft.com/office/drawing/2014/main" id="{00000000-0008-0000-0800-000033000000}"/>
            </a:ext>
          </a:extLst>
        </xdr:cNvPr>
        <xdr:cNvSpPr txBox="1"/>
      </xdr:nvSpPr>
      <xdr:spPr>
        <a:xfrm>
          <a:off x="1733550" y="200025"/>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28575</xdr:colOff>
      <xdr:row>0</xdr:row>
      <xdr:rowOff>76200</xdr:rowOff>
    </xdr:from>
    <xdr:to>
      <xdr:col>3</xdr:col>
      <xdr:colOff>191135</xdr:colOff>
      <xdr:row>5</xdr:row>
      <xdr:rowOff>142875</xdr:rowOff>
    </xdr:to>
    <xdr:sp macro="" textlink="">
      <xdr:nvSpPr>
        <xdr:cNvPr id="52" name="Oval 15">
          <a:extLst>
            <a:ext uri="{FF2B5EF4-FFF2-40B4-BE49-F238E27FC236}">
              <a16:creationId xmlns:a16="http://schemas.microsoft.com/office/drawing/2014/main" id="{00000000-0008-0000-0800-000034000000}"/>
            </a:ext>
          </a:extLst>
        </xdr:cNvPr>
        <xdr:cNvSpPr/>
      </xdr:nvSpPr>
      <xdr:spPr>
        <a:xfrm>
          <a:off x="638175" y="76200"/>
          <a:ext cx="1010285" cy="971550"/>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P2</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4" name="Group 3">
          <a:extLst>
            <a:ext uri="{FF2B5EF4-FFF2-40B4-BE49-F238E27FC236}">
              <a16:creationId xmlns:a16="http://schemas.microsoft.com/office/drawing/2014/main" id="{00000000-0008-0000-0900-000004000000}"/>
            </a:ext>
          </a:extLst>
        </xdr:cNvPr>
        <xdr:cNvGrpSpPr/>
      </xdr:nvGrpSpPr>
      <xdr:grpSpPr>
        <a:xfrm>
          <a:off x="8632976" y="54424"/>
          <a:ext cx="354322" cy="352294"/>
          <a:chOff x="5358618" y="1631884"/>
          <a:chExt cx="220005" cy="221112"/>
        </a:xfrm>
      </xdr:grpSpPr>
      <xdr:sp macro="[0]!Sheet12.Limp202" textlink="">
        <xdr:nvSpPr>
          <xdr:cNvPr id="5" name="Oval 4">
            <a:extLst>
              <a:ext uri="{FF2B5EF4-FFF2-40B4-BE49-F238E27FC236}">
                <a16:creationId xmlns:a16="http://schemas.microsoft.com/office/drawing/2014/main" id="{00000000-0008-0000-09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12.Limp202">
        <xdr:nvPicPr>
          <xdr:cNvPr id="6" name="Graphic 5" descr="Garbage with solid fill">
            <a:extLst>
              <a:ext uri="{FF2B5EF4-FFF2-40B4-BE49-F238E27FC236}">
                <a16:creationId xmlns:a16="http://schemas.microsoft.com/office/drawing/2014/main" id="{00000000-0008-0000-09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20481" name="OptionButton1" hidden="1">
              <a:extLst>
                <a:ext uri="{63B3BB69-23CF-44E3-9099-C40C66FF867C}">
                  <a14:compatExt spid="_x0000_s20481"/>
                </a:ext>
                <a:ext uri="{FF2B5EF4-FFF2-40B4-BE49-F238E27FC236}">
                  <a16:creationId xmlns:a16="http://schemas.microsoft.com/office/drawing/2014/main" id="{00000000-0008-0000-0900-000001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9</xdr:row>
          <xdr:rowOff>15240</xdr:rowOff>
        </xdr:to>
        <xdr:sp macro="" textlink="">
          <xdr:nvSpPr>
            <xdr:cNvPr id="20482" name="OptionButton2" hidden="1">
              <a:extLst>
                <a:ext uri="{63B3BB69-23CF-44E3-9099-C40C66FF867C}">
                  <a14:compatExt spid="_x0000_s20482"/>
                </a:ext>
                <a:ext uri="{FF2B5EF4-FFF2-40B4-BE49-F238E27FC236}">
                  <a16:creationId xmlns:a16="http://schemas.microsoft.com/office/drawing/2014/main" id="{00000000-0008-0000-0900-000002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20483" name="OptionButton3" hidden="1">
              <a:extLst>
                <a:ext uri="{63B3BB69-23CF-44E3-9099-C40C66FF867C}">
                  <a14:compatExt spid="_x0000_s20483"/>
                </a:ext>
                <a:ext uri="{FF2B5EF4-FFF2-40B4-BE49-F238E27FC236}">
                  <a16:creationId xmlns:a16="http://schemas.microsoft.com/office/drawing/2014/main" id="{00000000-0008-0000-0900-000003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20484" name="OptionButton4" hidden="1">
              <a:extLst>
                <a:ext uri="{63B3BB69-23CF-44E3-9099-C40C66FF867C}">
                  <a14:compatExt spid="_x0000_s20484"/>
                </a:ext>
                <a:ext uri="{FF2B5EF4-FFF2-40B4-BE49-F238E27FC236}">
                  <a16:creationId xmlns:a16="http://schemas.microsoft.com/office/drawing/2014/main" id="{00000000-0008-0000-0900-000004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20485" name="OptionButton5" hidden="1">
              <a:extLst>
                <a:ext uri="{63B3BB69-23CF-44E3-9099-C40C66FF867C}">
                  <a14:compatExt spid="_x0000_s20485"/>
                </a:ext>
                <a:ext uri="{FF2B5EF4-FFF2-40B4-BE49-F238E27FC236}">
                  <a16:creationId xmlns:a16="http://schemas.microsoft.com/office/drawing/2014/main" id="{00000000-0008-0000-0900-000005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20486" name="OptionButton6" hidden="1">
              <a:extLst>
                <a:ext uri="{63B3BB69-23CF-44E3-9099-C40C66FF867C}">
                  <a14:compatExt spid="_x0000_s20486"/>
                </a:ext>
                <a:ext uri="{FF2B5EF4-FFF2-40B4-BE49-F238E27FC236}">
                  <a16:creationId xmlns:a16="http://schemas.microsoft.com/office/drawing/2014/main" id="{00000000-0008-0000-0900-000006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17</xdr:row>
          <xdr:rowOff>388620</xdr:rowOff>
        </xdr:to>
        <xdr:sp macro="" textlink="">
          <xdr:nvSpPr>
            <xdr:cNvPr id="20487" name="OptionButton7" hidden="1">
              <a:extLst>
                <a:ext uri="{63B3BB69-23CF-44E3-9099-C40C66FF867C}">
                  <a14:compatExt spid="_x0000_s20487"/>
                </a:ext>
                <a:ext uri="{FF2B5EF4-FFF2-40B4-BE49-F238E27FC236}">
                  <a16:creationId xmlns:a16="http://schemas.microsoft.com/office/drawing/2014/main" id="{00000000-0008-0000-0900-000007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17</xdr:row>
          <xdr:rowOff>388620</xdr:rowOff>
        </xdr:to>
        <xdr:sp macro="" textlink="">
          <xdr:nvSpPr>
            <xdr:cNvPr id="20488" name="OptionButton8" hidden="1">
              <a:extLst>
                <a:ext uri="{63B3BB69-23CF-44E3-9099-C40C66FF867C}">
                  <a14:compatExt spid="_x0000_s20488"/>
                </a:ext>
                <a:ext uri="{FF2B5EF4-FFF2-40B4-BE49-F238E27FC236}">
                  <a16:creationId xmlns:a16="http://schemas.microsoft.com/office/drawing/2014/main" id="{00000000-0008-0000-0900-000008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20489" name="OptionButton9" hidden="1">
              <a:extLst>
                <a:ext uri="{63B3BB69-23CF-44E3-9099-C40C66FF867C}">
                  <a14:compatExt spid="_x0000_s20489"/>
                </a:ext>
                <a:ext uri="{FF2B5EF4-FFF2-40B4-BE49-F238E27FC236}">
                  <a16:creationId xmlns:a16="http://schemas.microsoft.com/office/drawing/2014/main" id="{00000000-0008-0000-0900-000009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20490" name="OptionButton10" hidden="1">
              <a:extLst>
                <a:ext uri="{63B3BB69-23CF-44E3-9099-C40C66FF867C}">
                  <a14:compatExt spid="_x0000_s20490"/>
                </a:ext>
                <a:ext uri="{FF2B5EF4-FFF2-40B4-BE49-F238E27FC236}">
                  <a16:creationId xmlns:a16="http://schemas.microsoft.com/office/drawing/2014/main" id="{00000000-0008-0000-0900-00000A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20491" name="OptionButton11" hidden="1">
              <a:extLst>
                <a:ext uri="{63B3BB69-23CF-44E3-9099-C40C66FF867C}">
                  <a14:compatExt spid="_x0000_s20491"/>
                </a:ext>
                <a:ext uri="{FF2B5EF4-FFF2-40B4-BE49-F238E27FC236}">
                  <a16:creationId xmlns:a16="http://schemas.microsoft.com/office/drawing/2014/main" id="{00000000-0008-0000-0900-00000B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20492" name="OptionButton12" hidden="1">
              <a:extLst>
                <a:ext uri="{63B3BB69-23CF-44E3-9099-C40C66FF867C}">
                  <a14:compatExt spid="_x0000_s20492"/>
                </a:ext>
                <a:ext uri="{FF2B5EF4-FFF2-40B4-BE49-F238E27FC236}">
                  <a16:creationId xmlns:a16="http://schemas.microsoft.com/office/drawing/2014/main" id="{00000000-0008-0000-0900-00000C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20493" name="OptionButton13" hidden="1">
              <a:extLst>
                <a:ext uri="{63B3BB69-23CF-44E3-9099-C40C66FF867C}">
                  <a14:compatExt spid="_x0000_s20493"/>
                </a:ext>
                <a:ext uri="{FF2B5EF4-FFF2-40B4-BE49-F238E27FC236}">
                  <a16:creationId xmlns:a16="http://schemas.microsoft.com/office/drawing/2014/main" id="{00000000-0008-0000-0900-00000D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17</xdr:row>
          <xdr:rowOff>373380</xdr:rowOff>
        </xdr:to>
        <xdr:sp macro="" textlink="">
          <xdr:nvSpPr>
            <xdr:cNvPr id="20494" name="OptionButton14" hidden="1">
              <a:extLst>
                <a:ext uri="{63B3BB69-23CF-44E3-9099-C40C66FF867C}">
                  <a14:compatExt spid="_x0000_s20494"/>
                </a:ext>
                <a:ext uri="{FF2B5EF4-FFF2-40B4-BE49-F238E27FC236}">
                  <a16:creationId xmlns:a16="http://schemas.microsoft.com/office/drawing/2014/main" id="{00000000-0008-0000-0900-00000E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20495" name="OptionButton15" hidden="1">
              <a:extLst>
                <a:ext uri="{63B3BB69-23CF-44E3-9099-C40C66FF867C}">
                  <a14:compatExt spid="_x0000_s20495"/>
                </a:ext>
                <a:ext uri="{FF2B5EF4-FFF2-40B4-BE49-F238E27FC236}">
                  <a16:creationId xmlns:a16="http://schemas.microsoft.com/office/drawing/2014/main" id="{00000000-0008-0000-0900-00000F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20496" name="OptionButton16" hidden="1">
              <a:extLst>
                <a:ext uri="{63B3BB69-23CF-44E3-9099-C40C66FF867C}">
                  <a14:compatExt spid="_x0000_s20496"/>
                </a:ext>
                <a:ext uri="{FF2B5EF4-FFF2-40B4-BE49-F238E27FC236}">
                  <a16:creationId xmlns:a16="http://schemas.microsoft.com/office/drawing/2014/main" id="{00000000-0008-0000-0900-000010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20497" name="OptionButton17" hidden="1">
              <a:extLst>
                <a:ext uri="{63B3BB69-23CF-44E3-9099-C40C66FF867C}">
                  <a14:compatExt spid="_x0000_s20497"/>
                </a:ext>
                <a:ext uri="{FF2B5EF4-FFF2-40B4-BE49-F238E27FC236}">
                  <a16:creationId xmlns:a16="http://schemas.microsoft.com/office/drawing/2014/main" id="{00000000-0008-0000-0900-000011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20498" name="OptionButton18" hidden="1">
              <a:extLst>
                <a:ext uri="{63B3BB69-23CF-44E3-9099-C40C66FF867C}">
                  <a14:compatExt spid="_x0000_s20498"/>
                </a:ext>
                <a:ext uri="{FF2B5EF4-FFF2-40B4-BE49-F238E27FC236}">
                  <a16:creationId xmlns:a16="http://schemas.microsoft.com/office/drawing/2014/main" id="{00000000-0008-0000-0900-000012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20499" name="OptionButton19" hidden="1">
              <a:extLst>
                <a:ext uri="{63B3BB69-23CF-44E3-9099-C40C66FF867C}">
                  <a14:compatExt spid="_x0000_s20499"/>
                </a:ext>
                <a:ext uri="{FF2B5EF4-FFF2-40B4-BE49-F238E27FC236}">
                  <a16:creationId xmlns:a16="http://schemas.microsoft.com/office/drawing/2014/main" id="{00000000-0008-0000-0900-000013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20500" name="OptionButton20" hidden="1">
              <a:extLst>
                <a:ext uri="{63B3BB69-23CF-44E3-9099-C40C66FF867C}">
                  <a14:compatExt spid="_x0000_s20500"/>
                </a:ext>
                <a:ext uri="{FF2B5EF4-FFF2-40B4-BE49-F238E27FC236}">
                  <a16:creationId xmlns:a16="http://schemas.microsoft.com/office/drawing/2014/main" id="{00000000-0008-0000-0900-000014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20501" name="OptionButton21" hidden="1">
              <a:extLst>
                <a:ext uri="{63B3BB69-23CF-44E3-9099-C40C66FF867C}">
                  <a14:compatExt spid="_x0000_s20501"/>
                </a:ext>
                <a:ext uri="{FF2B5EF4-FFF2-40B4-BE49-F238E27FC236}">
                  <a16:creationId xmlns:a16="http://schemas.microsoft.com/office/drawing/2014/main" id="{00000000-0008-0000-0900-000015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20502" name="OptionButton22" hidden="1">
              <a:extLst>
                <a:ext uri="{63B3BB69-23CF-44E3-9099-C40C66FF867C}">
                  <a14:compatExt spid="_x0000_s20502"/>
                </a:ext>
                <a:ext uri="{FF2B5EF4-FFF2-40B4-BE49-F238E27FC236}">
                  <a16:creationId xmlns:a16="http://schemas.microsoft.com/office/drawing/2014/main" id="{00000000-0008-0000-0900-000016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20503" name="OptionButton23" hidden="1">
              <a:extLst>
                <a:ext uri="{63B3BB69-23CF-44E3-9099-C40C66FF867C}">
                  <a14:compatExt spid="_x0000_s20503"/>
                </a:ext>
                <a:ext uri="{FF2B5EF4-FFF2-40B4-BE49-F238E27FC236}">
                  <a16:creationId xmlns:a16="http://schemas.microsoft.com/office/drawing/2014/main" id="{00000000-0008-0000-0900-000017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20504" name="OptionButton24" hidden="1">
              <a:extLst>
                <a:ext uri="{63B3BB69-23CF-44E3-9099-C40C66FF867C}">
                  <a14:compatExt spid="_x0000_s20504"/>
                </a:ext>
                <a:ext uri="{FF2B5EF4-FFF2-40B4-BE49-F238E27FC236}">
                  <a16:creationId xmlns:a16="http://schemas.microsoft.com/office/drawing/2014/main" id="{00000000-0008-0000-0900-000018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20505" name="OptionButton25" hidden="1">
              <a:extLst>
                <a:ext uri="{63B3BB69-23CF-44E3-9099-C40C66FF867C}">
                  <a14:compatExt spid="_x0000_s20505"/>
                </a:ext>
                <a:ext uri="{FF2B5EF4-FFF2-40B4-BE49-F238E27FC236}">
                  <a16:creationId xmlns:a16="http://schemas.microsoft.com/office/drawing/2014/main" id="{00000000-0008-0000-0900-000019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20506" name="OptionButton26" hidden="1">
              <a:extLst>
                <a:ext uri="{63B3BB69-23CF-44E3-9099-C40C66FF867C}">
                  <a14:compatExt spid="_x0000_s20506"/>
                </a:ext>
                <a:ext uri="{FF2B5EF4-FFF2-40B4-BE49-F238E27FC236}">
                  <a16:creationId xmlns:a16="http://schemas.microsoft.com/office/drawing/2014/main" id="{00000000-0008-0000-0900-00001A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20507" name="OptionButton27" hidden="1">
              <a:extLst>
                <a:ext uri="{63B3BB69-23CF-44E3-9099-C40C66FF867C}">
                  <a14:compatExt spid="_x0000_s20507"/>
                </a:ext>
                <a:ext uri="{FF2B5EF4-FFF2-40B4-BE49-F238E27FC236}">
                  <a16:creationId xmlns:a16="http://schemas.microsoft.com/office/drawing/2014/main" id="{00000000-0008-0000-0900-00001B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20508" name="OptionButton28" hidden="1">
              <a:extLst>
                <a:ext uri="{63B3BB69-23CF-44E3-9099-C40C66FF867C}">
                  <a14:compatExt spid="_x0000_s20508"/>
                </a:ext>
                <a:ext uri="{FF2B5EF4-FFF2-40B4-BE49-F238E27FC236}">
                  <a16:creationId xmlns:a16="http://schemas.microsoft.com/office/drawing/2014/main" id="{00000000-0008-0000-0900-00001C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20509" name="OptionButton29" hidden="1">
              <a:extLst>
                <a:ext uri="{63B3BB69-23CF-44E3-9099-C40C66FF867C}">
                  <a14:compatExt spid="_x0000_s20509"/>
                </a:ext>
                <a:ext uri="{FF2B5EF4-FFF2-40B4-BE49-F238E27FC236}">
                  <a16:creationId xmlns:a16="http://schemas.microsoft.com/office/drawing/2014/main" id="{00000000-0008-0000-0900-00001D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20510" name="OptionButton30" hidden="1">
              <a:extLst>
                <a:ext uri="{63B3BB69-23CF-44E3-9099-C40C66FF867C}">
                  <a14:compatExt spid="_x0000_s20510"/>
                </a:ext>
                <a:ext uri="{FF2B5EF4-FFF2-40B4-BE49-F238E27FC236}">
                  <a16:creationId xmlns:a16="http://schemas.microsoft.com/office/drawing/2014/main" id="{00000000-0008-0000-0900-00001E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365760</xdr:colOff>
      <xdr:row>0</xdr:row>
      <xdr:rowOff>69665</xdr:rowOff>
    </xdr:from>
    <xdr:to>
      <xdr:col>11</xdr:col>
      <xdr:colOff>59539</xdr:colOff>
      <xdr:row>2</xdr:row>
      <xdr:rowOff>60008</xdr:rowOff>
    </xdr:to>
    <xdr:grpSp>
      <xdr:nvGrpSpPr>
        <xdr:cNvPr id="53" name="Group 52">
          <a:extLst>
            <a:ext uri="{FF2B5EF4-FFF2-40B4-BE49-F238E27FC236}">
              <a16:creationId xmlns:a16="http://schemas.microsoft.com/office/drawing/2014/main" id="{00000000-0008-0000-0900-000035000000}"/>
            </a:ext>
          </a:extLst>
        </xdr:cNvPr>
        <xdr:cNvGrpSpPr/>
      </xdr:nvGrpSpPr>
      <xdr:grpSpPr>
        <a:xfrm>
          <a:off x="7833360" y="69665"/>
          <a:ext cx="370054" cy="352293"/>
          <a:chOff x="6151098" y="1631884"/>
          <a:chExt cx="220005" cy="221112"/>
        </a:xfrm>
      </xdr:grpSpPr>
      <xdr:sp macro="[0]!MenuSheet" textlink="">
        <xdr:nvSpPr>
          <xdr:cNvPr id="54" name="Oval 53">
            <a:extLst>
              <a:ext uri="{FF2B5EF4-FFF2-40B4-BE49-F238E27FC236}">
                <a16:creationId xmlns:a16="http://schemas.microsoft.com/office/drawing/2014/main" id="{00000000-0008-0000-0900-000036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5" name="Graphic 26" descr="Hamburger Menu Icon with solid fill">
            <a:extLst>
              <a:ext uri="{FF2B5EF4-FFF2-40B4-BE49-F238E27FC236}">
                <a16:creationId xmlns:a16="http://schemas.microsoft.com/office/drawing/2014/main" id="{00000000-0008-0000-0900-00003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1097280</xdr:colOff>
      <xdr:row>0</xdr:row>
      <xdr:rowOff>54425</xdr:rowOff>
    </xdr:from>
    <xdr:to>
      <xdr:col>11</xdr:col>
      <xdr:colOff>1451602</xdr:colOff>
      <xdr:row>2</xdr:row>
      <xdr:rowOff>44768</xdr:rowOff>
    </xdr:to>
    <xdr:grpSp>
      <xdr:nvGrpSpPr>
        <xdr:cNvPr id="56" name="Group 55">
          <a:extLst>
            <a:ext uri="{FF2B5EF4-FFF2-40B4-BE49-F238E27FC236}">
              <a16:creationId xmlns:a16="http://schemas.microsoft.com/office/drawing/2014/main" id="{00000000-0008-0000-0900-000038000000}"/>
            </a:ext>
          </a:extLst>
        </xdr:cNvPr>
        <xdr:cNvGrpSpPr/>
      </xdr:nvGrpSpPr>
      <xdr:grpSpPr>
        <a:xfrm>
          <a:off x="9241155" y="54425"/>
          <a:ext cx="354322" cy="352293"/>
          <a:chOff x="9008261" y="62045"/>
          <a:chExt cx="354322" cy="356103"/>
        </a:xfrm>
      </xdr:grpSpPr>
      <xdr:sp macro="[0]!PreviousSheet" textlink="">
        <xdr:nvSpPr>
          <xdr:cNvPr id="57" name="Oval 56">
            <a:extLst>
              <a:ext uri="{FF2B5EF4-FFF2-40B4-BE49-F238E27FC236}">
                <a16:creationId xmlns:a16="http://schemas.microsoft.com/office/drawing/2014/main" id="{00000000-0008-0000-0900-000039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8" name="Graphic 57" descr="Arrow: Straight with solid fill">
            <a:extLst>
              <a:ext uri="{FF2B5EF4-FFF2-40B4-BE49-F238E27FC236}">
                <a16:creationId xmlns:a16="http://schemas.microsoft.com/office/drawing/2014/main" id="{00000000-0008-0000-0900-00003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1478280</xdr:colOff>
      <xdr:row>0</xdr:row>
      <xdr:rowOff>54425</xdr:rowOff>
    </xdr:from>
    <xdr:to>
      <xdr:col>12</xdr:col>
      <xdr:colOff>201922</xdr:colOff>
      <xdr:row>2</xdr:row>
      <xdr:rowOff>44768</xdr:rowOff>
    </xdr:to>
    <xdr:grpSp>
      <xdr:nvGrpSpPr>
        <xdr:cNvPr id="59" name="Group 58">
          <a:extLst>
            <a:ext uri="{FF2B5EF4-FFF2-40B4-BE49-F238E27FC236}">
              <a16:creationId xmlns:a16="http://schemas.microsoft.com/office/drawing/2014/main" id="{00000000-0008-0000-0900-00003B000000}"/>
            </a:ext>
          </a:extLst>
        </xdr:cNvPr>
        <xdr:cNvGrpSpPr/>
      </xdr:nvGrpSpPr>
      <xdr:grpSpPr>
        <a:xfrm>
          <a:off x="9622155" y="54425"/>
          <a:ext cx="352417" cy="352293"/>
          <a:chOff x="9511181" y="62045"/>
          <a:chExt cx="354322" cy="356103"/>
        </a:xfrm>
      </xdr:grpSpPr>
      <xdr:sp macro="[0]!NextSheet" textlink="">
        <xdr:nvSpPr>
          <xdr:cNvPr id="60" name="Oval 59">
            <a:extLst>
              <a:ext uri="{FF2B5EF4-FFF2-40B4-BE49-F238E27FC236}">
                <a16:creationId xmlns:a16="http://schemas.microsoft.com/office/drawing/2014/main" id="{00000000-0008-0000-0900-00003C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61" name="Graphic 60" descr="Arrow: Straight with solid fill">
            <a:extLst>
              <a:ext uri="{FF2B5EF4-FFF2-40B4-BE49-F238E27FC236}">
                <a16:creationId xmlns:a16="http://schemas.microsoft.com/office/drawing/2014/main" id="{00000000-0008-0000-0900-00003D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90019</xdr:colOff>
      <xdr:row>0</xdr:row>
      <xdr:rowOff>38100</xdr:rowOff>
    </xdr:from>
    <xdr:to>
      <xdr:col>11</xdr:col>
      <xdr:colOff>461978</xdr:colOff>
      <xdr:row>2</xdr:row>
      <xdr:rowOff>43977</xdr:rowOff>
    </xdr:to>
    <xdr:grpSp>
      <xdr:nvGrpSpPr>
        <xdr:cNvPr id="62" name="Group 61">
          <a:extLst>
            <a:ext uri="{FF2B5EF4-FFF2-40B4-BE49-F238E27FC236}">
              <a16:creationId xmlns:a16="http://schemas.microsoft.com/office/drawing/2014/main" id="{00000000-0008-0000-0900-00003E000000}"/>
            </a:ext>
          </a:extLst>
        </xdr:cNvPr>
        <xdr:cNvGrpSpPr/>
      </xdr:nvGrpSpPr>
      <xdr:grpSpPr>
        <a:xfrm>
          <a:off x="8233894" y="38100"/>
          <a:ext cx="371959" cy="367827"/>
          <a:chOff x="8122920" y="45720"/>
          <a:chExt cx="371959" cy="371637"/>
        </a:xfrm>
      </xdr:grpSpPr>
      <xdr:sp macro="" textlink="">
        <xdr:nvSpPr>
          <xdr:cNvPr id="63" name="Oval 62">
            <a:extLst>
              <a:ext uri="{FF2B5EF4-FFF2-40B4-BE49-F238E27FC236}">
                <a16:creationId xmlns:a16="http://schemas.microsoft.com/office/drawing/2014/main" id="{00000000-0008-0000-0900-00003F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64" name="TextBox 63">
            <a:extLst>
              <a:ext uri="{FF2B5EF4-FFF2-40B4-BE49-F238E27FC236}">
                <a16:creationId xmlns:a16="http://schemas.microsoft.com/office/drawing/2014/main" id="{00000000-0008-0000-0900-000040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104775</xdr:colOff>
      <xdr:row>1</xdr:row>
      <xdr:rowOff>9525</xdr:rowOff>
    </xdr:from>
    <xdr:to>
      <xdr:col>7</xdr:col>
      <xdr:colOff>1886585</xdr:colOff>
      <xdr:row>3</xdr:row>
      <xdr:rowOff>17145</xdr:rowOff>
    </xdr:to>
    <xdr:sp macro="" textlink="">
      <xdr:nvSpPr>
        <xdr:cNvPr id="52" name="TextBox 43">
          <a:extLst>
            <a:ext uri="{FF2B5EF4-FFF2-40B4-BE49-F238E27FC236}">
              <a16:creationId xmlns:a16="http://schemas.microsoft.com/office/drawing/2014/main" id="{00000000-0008-0000-0900-000034000000}"/>
            </a:ext>
          </a:extLst>
        </xdr:cNvPr>
        <xdr:cNvSpPr txBox="1"/>
      </xdr:nvSpPr>
      <xdr:spPr>
        <a:xfrm>
          <a:off x="1771650" y="19050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47625</xdr:colOff>
      <xdr:row>0</xdr:row>
      <xdr:rowOff>57149</xdr:rowOff>
    </xdr:from>
    <xdr:to>
      <xdr:col>4</xdr:col>
      <xdr:colOff>635</xdr:colOff>
      <xdr:row>5</xdr:row>
      <xdr:rowOff>133349</xdr:rowOff>
    </xdr:to>
    <xdr:sp macro="" textlink="">
      <xdr:nvSpPr>
        <xdr:cNvPr id="65" name="Oval 15">
          <a:extLst>
            <a:ext uri="{FF2B5EF4-FFF2-40B4-BE49-F238E27FC236}">
              <a16:creationId xmlns:a16="http://schemas.microsoft.com/office/drawing/2014/main" id="{00000000-0008-0000-0900-000041000000}"/>
            </a:ext>
          </a:extLst>
        </xdr:cNvPr>
        <xdr:cNvSpPr/>
      </xdr:nvSpPr>
      <xdr:spPr>
        <a:xfrm>
          <a:off x="657225" y="57149"/>
          <a:ext cx="1010285" cy="98107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P2</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473861</xdr:colOff>
      <xdr:row>0</xdr:row>
      <xdr:rowOff>54424</xdr:rowOff>
    </xdr:from>
    <xdr:to>
      <xdr:col>11</xdr:col>
      <xdr:colOff>828183</xdr:colOff>
      <xdr:row>2</xdr:row>
      <xdr:rowOff>44768</xdr:rowOff>
    </xdr:to>
    <xdr:grpSp>
      <xdr:nvGrpSpPr>
        <xdr:cNvPr id="4" name="Group 3">
          <a:extLst>
            <a:ext uri="{FF2B5EF4-FFF2-40B4-BE49-F238E27FC236}">
              <a16:creationId xmlns:a16="http://schemas.microsoft.com/office/drawing/2014/main" id="{00000000-0008-0000-0A00-000004000000}"/>
            </a:ext>
          </a:extLst>
        </xdr:cNvPr>
        <xdr:cNvGrpSpPr/>
      </xdr:nvGrpSpPr>
      <xdr:grpSpPr>
        <a:xfrm>
          <a:off x="8617736" y="54424"/>
          <a:ext cx="354322" cy="352294"/>
          <a:chOff x="5358618" y="1631884"/>
          <a:chExt cx="220005" cy="221112"/>
        </a:xfrm>
      </xdr:grpSpPr>
      <xdr:sp macro="[0]!Sheet13.Limp203" textlink="">
        <xdr:nvSpPr>
          <xdr:cNvPr id="5" name="Oval 4">
            <a:extLst>
              <a:ext uri="{FF2B5EF4-FFF2-40B4-BE49-F238E27FC236}">
                <a16:creationId xmlns:a16="http://schemas.microsoft.com/office/drawing/2014/main" id="{00000000-0008-0000-0A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13.Limp203">
        <xdr:nvPicPr>
          <xdr:cNvPr id="6" name="Graphic 5" descr="Garbage with solid fill">
            <a:extLst>
              <a:ext uri="{FF2B5EF4-FFF2-40B4-BE49-F238E27FC236}">
                <a16:creationId xmlns:a16="http://schemas.microsoft.com/office/drawing/2014/main" id="{00000000-0008-0000-0A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21505" name="OptionButton1" hidden="1">
              <a:extLst>
                <a:ext uri="{63B3BB69-23CF-44E3-9099-C40C66FF867C}">
                  <a14:compatExt spid="_x0000_s21505"/>
                </a:ext>
                <a:ext uri="{FF2B5EF4-FFF2-40B4-BE49-F238E27FC236}">
                  <a16:creationId xmlns:a16="http://schemas.microsoft.com/office/drawing/2014/main" id="{00000000-0008-0000-0A00-000001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21506" name="OptionButton2" hidden="1">
              <a:extLst>
                <a:ext uri="{63B3BB69-23CF-44E3-9099-C40C66FF867C}">
                  <a14:compatExt spid="_x0000_s21506"/>
                </a:ext>
                <a:ext uri="{FF2B5EF4-FFF2-40B4-BE49-F238E27FC236}">
                  <a16:creationId xmlns:a16="http://schemas.microsoft.com/office/drawing/2014/main" id="{00000000-0008-0000-0A00-00000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21507" name="OptionButton3" hidden="1">
              <a:extLst>
                <a:ext uri="{63B3BB69-23CF-44E3-9099-C40C66FF867C}">
                  <a14:compatExt spid="_x0000_s21507"/>
                </a:ext>
                <a:ext uri="{FF2B5EF4-FFF2-40B4-BE49-F238E27FC236}">
                  <a16:creationId xmlns:a16="http://schemas.microsoft.com/office/drawing/2014/main" id="{00000000-0008-0000-0A00-000003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21508" name="OptionButton4" hidden="1">
              <a:extLst>
                <a:ext uri="{63B3BB69-23CF-44E3-9099-C40C66FF867C}">
                  <a14:compatExt spid="_x0000_s21508"/>
                </a:ext>
                <a:ext uri="{FF2B5EF4-FFF2-40B4-BE49-F238E27FC236}">
                  <a16:creationId xmlns:a16="http://schemas.microsoft.com/office/drawing/2014/main" id="{00000000-0008-0000-0A00-000004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21509" name="OptionButton5" hidden="1">
              <a:extLst>
                <a:ext uri="{63B3BB69-23CF-44E3-9099-C40C66FF867C}">
                  <a14:compatExt spid="_x0000_s21509"/>
                </a:ext>
                <a:ext uri="{FF2B5EF4-FFF2-40B4-BE49-F238E27FC236}">
                  <a16:creationId xmlns:a16="http://schemas.microsoft.com/office/drawing/2014/main" id="{00000000-0008-0000-0A00-000005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21510" name="OptionButton6" hidden="1">
              <a:extLst>
                <a:ext uri="{63B3BB69-23CF-44E3-9099-C40C66FF867C}">
                  <a14:compatExt spid="_x0000_s21510"/>
                </a:ext>
                <a:ext uri="{FF2B5EF4-FFF2-40B4-BE49-F238E27FC236}">
                  <a16:creationId xmlns:a16="http://schemas.microsoft.com/office/drawing/2014/main" id="{00000000-0008-0000-0A00-000006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15240</xdr:rowOff>
        </xdr:to>
        <xdr:sp macro="" textlink="">
          <xdr:nvSpPr>
            <xdr:cNvPr id="21511" name="OptionButton7" hidden="1">
              <a:extLst>
                <a:ext uri="{63B3BB69-23CF-44E3-9099-C40C66FF867C}">
                  <a14:compatExt spid="_x0000_s21511"/>
                </a:ext>
                <a:ext uri="{FF2B5EF4-FFF2-40B4-BE49-F238E27FC236}">
                  <a16:creationId xmlns:a16="http://schemas.microsoft.com/office/drawing/2014/main" id="{00000000-0008-0000-0A00-000007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15240</xdr:rowOff>
        </xdr:to>
        <xdr:sp macro="" textlink="">
          <xdr:nvSpPr>
            <xdr:cNvPr id="21512" name="OptionButton8" hidden="1">
              <a:extLst>
                <a:ext uri="{63B3BB69-23CF-44E3-9099-C40C66FF867C}">
                  <a14:compatExt spid="_x0000_s21512"/>
                </a:ext>
                <a:ext uri="{FF2B5EF4-FFF2-40B4-BE49-F238E27FC236}">
                  <a16:creationId xmlns:a16="http://schemas.microsoft.com/office/drawing/2014/main" id="{00000000-0008-0000-0A00-000008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21513" name="OptionButton9" hidden="1">
              <a:extLst>
                <a:ext uri="{63B3BB69-23CF-44E3-9099-C40C66FF867C}">
                  <a14:compatExt spid="_x0000_s21513"/>
                </a:ext>
                <a:ext uri="{FF2B5EF4-FFF2-40B4-BE49-F238E27FC236}">
                  <a16:creationId xmlns:a16="http://schemas.microsoft.com/office/drawing/2014/main" id="{00000000-0008-0000-0A00-000009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21514" name="OptionButton10" hidden="1">
              <a:extLst>
                <a:ext uri="{63B3BB69-23CF-44E3-9099-C40C66FF867C}">
                  <a14:compatExt spid="_x0000_s21514"/>
                </a:ext>
                <a:ext uri="{FF2B5EF4-FFF2-40B4-BE49-F238E27FC236}">
                  <a16:creationId xmlns:a16="http://schemas.microsoft.com/office/drawing/2014/main" id="{00000000-0008-0000-0A00-00000A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21515" name="OptionButton11" hidden="1">
              <a:extLst>
                <a:ext uri="{63B3BB69-23CF-44E3-9099-C40C66FF867C}">
                  <a14:compatExt spid="_x0000_s21515"/>
                </a:ext>
                <a:ext uri="{FF2B5EF4-FFF2-40B4-BE49-F238E27FC236}">
                  <a16:creationId xmlns:a16="http://schemas.microsoft.com/office/drawing/2014/main" id="{00000000-0008-0000-0A00-00000B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21516" name="OptionButton12" hidden="1">
              <a:extLst>
                <a:ext uri="{63B3BB69-23CF-44E3-9099-C40C66FF867C}">
                  <a14:compatExt spid="_x0000_s21516"/>
                </a:ext>
                <a:ext uri="{FF2B5EF4-FFF2-40B4-BE49-F238E27FC236}">
                  <a16:creationId xmlns:a16="http://schemas.microsoft.com/office/drawing/2014/main" id="{00000000-0008-0000-0A00-00000C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21517" name="OptionButton13" hidden="1">
              <a:extLst>
                <a:ext uri="{63B3BB69-23CF-44E3-9099-C40C66FF867C}">
                  <a14:compatExt spid="_x0000_s21517"/>
                </a:ext>
                <a:ext uri="{FF2B5EF4-FFF2-40B4-BE49-F238E27FC236}">
                  <a16:creationId xmlns:a16="http://schemas.microsoft.com/office/drawing/2014/main" id="{00000000-0008-0000-0A00-00000D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0</xdr:rowOff>
        </xdr:to>
        <xdr:sp macro="" textlink="">
          <xdr:nvSpPr>
            <xdr:cNvPr id="21518" name="OptionButton14" hidden="1">
              <a:extLst>
                <a:ext uri="{63B3BB69-23CF-44E3-9099-C40C66FF867C}">
                  <a14:compatExt spid="_x0000_s21518"/>
                </a:ext>
                <a:ext uri="{FF2B5EF4-FFF2-40B4-BE49-F238E27FC236}">
                  <a16:creationId xmlns:a16="http://schemas.microsoft.com/office/drawing/2014/main" id="{00000000-0008-0000-0A00-00000E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21519" name="OptionButton15" hidden="1">
              <a:extLst>
                <a:ext uri="{63B3BB69-23CF-44E3-9099-C40C66FF867C}">
                  <a14:compatExt spid="_x0000_s21519"/>
                </a:ext>
                <a:ext uri="{FF2B5EF4-FFF2-40B4-BE49-F238E27FC236}">
                  <a16:creationId xmlns:a16="http://schemas.microsoft.com/office/drawing/2014/main" id="{00000000-0008-0000-0A00-00000F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21520" name="OptionButton16" hidden="1">
              <a:extLst>
                <a:ext uri="{63B3BB69-23CF-44E3-9099-C40C66FF867C}">
                  <a14:compatExt spid="_x0000_s21520"/>
                </a:ext>
                <a:ext uri="{FF2B5EF4-FFF2-40B4-BE49-F238E27FC236}">
                  <a16:creationId xmlns:a16="http://schemas.microsoft.com/office/drawing/2014/main" id="{00000000-0008-0000-0A00-000010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21521" name="OptionButton17" hidden="1">
              <a:extLst>
                <a:ext uri="{63B3BB69-23CF-44E3-9099-C40C66FF867C}">
                  <a14:compatExt spid="_x0000_s21521"/>
                </a:ext>
                <a:ext uri="{FF2B5EF4-FFF2-40B4-BE49-F238E27FC236}">
                  <a16:creationId xmlns:a16="http://schemas.microsoft.com/office/drawing/2014/main" id="{00000000-0008-0000-0A00-000011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21522" name="OptionButton18" hidden="1">
              <a:extLst>
                <a:ext uri="{63B3BB69-23CF-44E3-9099-C40C66FF867C}">
                  <a14:compatExt spid="_x0000_s21522"/>
                </a:ext>
                <a:ext uri="{FF2B5EF4-FFF2-40B4-BE49-F238E27FC236}">
                  <a16:creationId xmlns:a16="http://schemas.microsoft.com/office/drawing/2014/main" id="{00000000-0008-0000-0A00-00001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342900</xdr:colOff>
      <xdr:row>0</xdr:row>
      <xdr:rowOff>62045</xdr:rowOff>
    </xdr:from>
    <xdr:to>
      <xdr:col>11</xdr:col>
      <xdr:colOff>36679</xdr:colOff>
      <xdr:row>2</xdr:row>
      <xdr:rowOff>52388</xdr:rowOff>
    </xdr:to>
    <xdr:grpSp>
      <xdr:nvGrpSpPr>
        <xdr:cNvPr id="54" name="Group 53">
          <a:extLst>
            <a:ext uri="{FF2B5EF4-FFF2-40B4-BE49-F238E27FC236}">
              <a16:creationId xmlns:a16="http://schemas.microsoft.com/office/drawing/2014/main" id="{00000000-0008-0000-0A00-000036000000}"/>
            </a:ext>
          </a:extLst>
        </xdr:cNvPr>
        <xdr:cNvGrpSpPr/>
      </xdr:nvGrpSpPr>
      <xdr:grpSpPr>
        <a:xfrm>
          <a:off x="7810500" y="62045"/>
          <a:ext cx="370054" cy="352293"/>
          <a:chOff x="6151098" y="1631884"/>
          <a:chExt cx="220005" cy="221112"/>
        </a:xfrm>
      </xdr:grpSpPr>
      <xdr:sp macro="[0]!MenuSheet" textlink="">
        <xdr:nvSpPr>
          <xdr:cNvPr id="55" name="Oval 54">
            <a:extLst>
              <a:ext uri="{FF2B5EF4-FFF2-40B4-BE49-F238E27FC236}">
                <a16:creationId xmlns:a16="http://schemas.microsoft.com/office/drawing/2014/main" id="{00000000-0008-0000-0A00-000037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6" name="Graphic 26" descr="Hamburger Menu Icon with solid fill">
            <a:extLst>
              <a:ext uri="{FF2B5EF4-FFF2-40B4-BE49-F238E27FC236}">
                <a16:creationId xmlns:a16="http://schemas.microsoft.com/office/drawing/2014/main" id="{00000000-0008-0000-0A00-00003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1074420</xdr:colOff>
      <xdr:row>0</xdr:row>
      <xdr:rowOff>46805</xdr:rowOff>
    </xdr:from>
    <xdr:to>
      <xdr:col>11</xdr:col>
      <xdr:colOff>1428742</xdr:colOff>
      <xdr:row>2</xdr:row>
      <xdr:rowOff>37148</xdr:rowOff>
    </xdr:to>
    <xdr:grpSp>
      <xdr:nvGrpSpPr>
        <xdr:cNvPr id="57" name="Group 56">
          <a:extLst>
            <a:ext uri="{FF2B5EF4-FFF2-40B4-BE49-F238E27FC236}">
              <a16:creationId xmlns:a16="http://schemas.microsoft.com/office/drawing/2014/main" id="{00000000-0008-0000-0A00-000039000000}"/>
            </a:ext>
          </a:extLst>
        </xdr:cNvPr>
        <xdr:cNvGrpSpPr/>
      </xdr:nvGrpSpPr>
      <xdr:grpSpPr>
        <a:xfrm>
          <a:off x="9218295" y="46805"/>
          <a:ext cx="354322" cy="352293"/>
          <a:chOff x="9008261" y="62045"/>
          <a:chExt cx="354322" cy="356103"/>
        </a:xfrm>
      </xdr:grpSpPr>
      <xdr:sp macro="[0]!PreviousSheet" textlink="">
        <xdr:nvSpPr>
          <xdr:cNvPr id="58" name="Oval 57">
            <a:extLst>
              <a:ext uri="{FF2B5EF4-FFF2-40B4-BE49-F238E27FC236}">
                <a16:creationId xmlns:a16="http://schemas.microsoft.com/office/drawing/2014/main" id="{00000000-0008-0000-0A00-00003A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9" name="Graphic 58" descr="Arrow: Straight with solid fill">
            <a:extLst>
              <a:ext uri="{FF2B5EF4-FFF2-40B4-BE49-F238E27FC236}">
                <a16:creationId xmlns:a16="http://schemas.microsoft.com/office/drawing/2014/main" id="{00000000-0008-0000-0A00-00003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1455420</xdr:colOff>
      <xdr:row>0</xdr:row>
      <xdr:rowOff>46805</xdr:rowOff>
    </xdr:from>
    <xdr:to>
      <xdr:col>12</xdr:col>
      <xdr:colOff>179062</xdr:colOff>
      <xdr:row>2</xdr:row>
      <xdr:rowOff>37148</xdr:rowOff>
    </xdr:to>
    <xdr:grpSp>
      <xdr:nvGrpSpPr>
        <xdr:cNvPr id="60" name="Group 59">
          <a:extLst>
            <a:ext uri="{FF2B5EF4-FFF2-40B4-BE49-F238E27FC236}">
              <a16:creationId xmlns:a16="http://schemas.microsoft.com/office/drawing/2014/main" id="{00000000-0008-0000-0A00-00003C000000}"/>
            </a:ext>
          </a:extLst>
        </xdr:cNvPr>
        <xdr:cNvGrpSpPr/>
      </xdr:nvGrpSpPr>
      <xdr:grpSpPr>
        <a:xfrm>
          <a:off x="9599295" y="46805"/>
          <a:ext cx="352417" cy="352293"/>
          <a:chOff x="9511181" y="62045"/>
          <a:chExt cx="354322" cy="356103"/>
        </a:xfrm>
      </xdr:grpSpPr>
      <xdr:sp macro="[0]!NextSheet" textlink="">
        <xdr:nvSpPr>
          <xdr:cNvPr id="61" name="Oval 60">
            <a:extLst>
              <a:ext uri="{FF2B5EF4-FFF2-40B4-BE49-F238E27FC236}">
                <a16:creationId xmlns:a16="http://schemas.microsoft.com/office/drawing/2014/main" id="{00000000-0008-0000-0A00-00003D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63" name="Graphic 62" descr="Arrow: Straight with solid fill">
            <a:extLst>
              <a:ext uri="{FF2B5EF4-FFF2-40B4-BE49-F238E27FC236}">
                <a16:creationId xmlns:a16="http://schemas.microsoft.com/office/drawing/2014/main" id="{00000000-0008-0000-0A00-00003F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67159</xdr:colOff>
      <xdr:row>0</xdr:row>
      <xdr:rowOff>30480</xdr:rowOff>
    </xdr:from>
    <xdr:to>
      <xdr:col>11</xdr:col>
      <xdr:colOff>439118</xdr:colOff>
      <xdr:row>2</xdr:row>
      <xdr:rowOff>36357</xdr:rowOff>
    </xdr:to>
    <xdr:grpSp>
      <xdr:nvGrpSpPr>
        <xdr:cNvPr id="64" name="Group 63">
          <a:extLst>
            <a:ext uri="{FF2B5EF4-FFF2-40B4-BE49-F238E27FC236}">
              <a16:creationId xmlns:a16="http://schemas.microsoft.com/office/drawing/2014/main" id="{00000000-0008-0000-0A00-000040000000}"/>
            </a:ext>
          </a:extLst>
        </xdr:cNvPr>
        <xdr:cNvGrpSpPr/>
      </xdr:nvGrpSpPr>
      <xdr:grpSpPr>
        <a:xfrm>
          <a:off x="8211034" y="30480"/>
          <a:ext cx="371959" cy="367827"/>
          <a:chOff x="8122920" y="45720"/>
          <a:chExt cx="371959" cy="371637"/>
        </a:xfrm>
      </xdr:grpSpPr>
      <xdr:sp macro="" textlink="">
        <xdr:nvSpPr>
          <xdr:cNvPr id="65" name="Oval 64">
            <a:extLst>
              <a:ext uri="{FF2B5EF4-FFF2-40B4-BE49-F238E27FC236}">
                <a16:creationId xmlns:a16="http://schemas.microsoft.com/office/drawing/2014/main" id="{00000000-0008-0000-0A00-000041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66" name="TextBox 65">
            <a:extLst>
              <a:ext uri="{FF2B5EF4-FFF2-40B4-BE49-F238E27FC236}">
                <a16:creationId xmlns:a16="http://schemas.microsoft.com/office/drawing/2014/main" id="{00000000-0008-0000-0A00-000042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190500</xdr:colOff>
      <xdr:row>1</xdr:row>
      <xdr:rowOff>19050</xdr:rowOff>
    </xdr:from>
    <xdr:to>
      <xdr:col>7</xdr:col>
      <xdr:colOff>1972310</xdr:colOff>
      <xdr:row>3</xdr:row>
      <xdr:rowOff>26670</xdr:rowOff>
    </xdr:to>
    <xdr:sp macro="" textlink="">
      <xdr:nvSpPr>
        <xdr:cNvPr id="40" name="TextBox 43">
          <a:extLst>
            <a:ext uri="{FF2B5EF4-FFF2-40B4-BE49-F238E27FC236}">
              <a16:creationId xmlns:a16="http://schemas.microsoft.com/office/drawing/2014/main" id="{00000000-0008-0000-0A00-000028000000}"/>
            </a:ext>
          </a:extLst>
        </xdr:cNvPr>
        <xdr:cNvSpPr txBox="1"/>
      </xdr:nvSpPr>
      <xdr:spPr>
        <a:xfrm>
          <a:off x="1857375" y="200025"/>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57150</xdr:colOff>
      <xdr:row>0</xdr:row>
      <xdr:rowOff>57149</xdr:rowOff>
    </xdr:from>
    <xdr:to>
      <xdr:col>4</xdr:col>
      <xdr:colOff>10160</xdr:colOff>
      <xdr:row>5</xdr:row>
      <xdr:rowOff>152399</xdr:rowOff>
    </xdr:to>
    <xdr:sp macro="" textlink="">
      <xdr:nvSpPr>
        <xdr:cNvPr id="42" name="Oval 15">
          <a:extLst>
            <a:ext uri="{FF2B5EF4-FFF2-40B4-BE49-F238E27FC236}">
              <a16:creationId xmlns:a16="http://schemas.microsoft.com/office/drawing/2014/main" id="{00000000-0008-0000-0A00-00002A000000}"/>
            </a:ext>
          </a:extLst>
        </xdr:cNvPr>
        <xdr:cNvSpPr/>
      </xdr:nvSpPr>
      <xdr:spPr>
        <a:xfrm>
          <a:off x="666750" y="57149"/>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P2</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731520</xdr:colOff>
      <xdr:row>0</xdr:row>
      <xdr:rowOff>31565</xdr:rowOff>
    </xdr:from>
    <xdr:to>
      <xdr:col>10</xdr:col>
      <xdr:colOff>1103479</xdr:colOff>
      <xdr:row>2</xdr:row>
      <xdr:rowOff>21908</xdr:rowOff>
    </xdr:to>
    <xdr:grpSp>
      <xdr:nvGrpSpPr>
        <xdr:cNvPr id="30" name="Group 29">
          <a:extLst>
            <a:ext uri="{FF2B5EF4-FFF2-40B4-BE49-F238E27FC236}">
              <a16:creationId xmlns:a16="http://schemas.microsoft.com/office/drawing/2014/main" id="{00000000-0008-0000-0B00-00001E000000}"/>
            </a:ext>
          </a:extLst>
        </xdr:cNvPr>
        <xdr:cNvGrpSpPr/>
      </xdr:nvGrpSpPr>
      <xdr:grpSpPr>
        <a:xfrm>
          <a:off x="12266295" y="31565"/>
          <a:ext cx="371959" cy="352293"/>
          <a:chOff x="6151098" y="1631884"/>
          <a:chExt cx="220005" cy="221112"/>
        </a:xfrm>
      </xdr:grpSpPr>
      <xdr:sp macro="[0]!MenuSheet" textlink="">
        <xdr:nvSpPr>
          <xdr:cNvPr id="31" name="Oval 30">
            <a:extLst>
              <a:ext uri="{FF2B5EF4-FFF2-40B4-BE49-F238E27FC236}">
                <a16:creationId xmlns:a16="http://schemas.microsoft.com/office/drawing/2014/main" id="{00000000-0008-0000-0B00-00001F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32" name="Graphic 26" descr="Hamburger Menu Icon with solid fill">
            <a:extLst>
              <a:ext uri="{FF2B5EF4-FFF2-40B4-BE49-F238E27FC236}">
                <a16:creationId xmlns:a16="http://schemas.microsoft.com/office/drawing/2014/main" id="{00000000-0008-0000-0B00-000020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10</xdr:col>
      <xdr:colOff>2141220</xdr:colOff>
      <xdr:row>0</xdr:row>
      <xdr:rowOff>16325</xdr:rowOff>
    </xdr:from>
    <xdr:to>
      <xdr:col>10</xdr:col>
      <xdr:colOff>2495542</xdr:colOff>
      <xdr:row>2</xdr:row>
      <xdr:rowOff>6668</xdr:rowOff>
    </xdr:to>
    <xdr:grpSp>
      <xdr:nvGrpSpPr>
        <xdr:cNvPr id="33" name="Group 32">
          <a:extLst>
            <a:ext uri="{FF2B5EF4-FFF2-40B4-BE49-F238E27FC236}">
              <a16:creationId xmlns:a16="http://schemas.microsoft.com/office/drawing/2014/main" id="{00000000-0008-0000-0B00-000021000000}"/>
            </a:ext>
          </a:extLst>
        </xdr:cNvPr>
        <xdr:cNvGrpSpPr/>
      </xdr:nvGrpSpPr>
      <xdr:grpSpPr>
        <a:xfrm>
          <a:off x="13675995" y="16325"/>
          <a:ext cx="354322" cy="352293"/>
          <a:chOff x="9008261" y="62045"/>
          <a:chExt cx="354322" cy="356103"/>
        </a:xfrm>
      </xdr:grpSpPr>
      <xdr:sp macro="[0]!PreviousSheet" textlink="">
        <xdr:nvSpPr>
          <xdr:cNvPr id="34" name="Oval 33">
            <a:extLst>
              <a:ext uri="{FF2B5EF4-FFF2-40B4-BE49-F238E27FC236}">
                <a16:creationId xmlns:a16="http://schemas.microsoft.com/office/drawing/2014/main" id="{00000000-0008-0000-0B00-000022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35" name="Graphic 34" descr="Arrow: Straight with solid fill">
            <a:extLst>
              <a:ext uri="{FF2B5EF4-FFF2-40B4-BE49-F238E27FC236}">
                <a16:creationId xmlns:a16="http://schemas.microsoft.com/office/drawing/2014/main" id="{00000000-0008-0000-0B00-000023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10</xdr:col>
      <xdr:colOff>2522220</xdr:colOff>
      <xdr:row>0</xdr:row>
      <xdr:rowOff>16325</xdr:rowOff>
    </xdr:from>
    <xdr:to>
      <xdr:col>11</xdr:col>
      <xdr:colOff>87622</xdr:colOff>
      <xdr:row>2</xdr:row>
      <xdr:rowOff>6668</xdr:rowOff>
    </xdr:to>
    <xdr:grpSp>
      <xdr:nvGrpSpPr>
        <xdr:cNvPr id="36" name="Group 35">
          <a:extLst>
            <a:ext uri="{FF2B5EF4-FFF2-40B4-BE49-F238E27FC236}">
              <a16:creationId xmlns:a16="http://schemas.microsoft.com/office/drawing/2014/main" id="{00000000-0008-0000-0B00-000024000000}"/>
            </a:ext>
          </a:extLst>
        </xdr:cNvPr>
        <xdr:cNvGrpSpPr/>
      </xdr:nvGrpSpPr>
      <xdr:grpSpPr>
        <a:xfrm>
          <a:off x="14056995" y="16325"/>
          <a:ext cx="356227" cy="352293"/>
          <a:chOff x="9511181" y="62045"/>
          <a:chExt cx="354322" cy="356103"/>
        </a:xfrm>
      </xdr:grpSpPr>
      <xdr:sp macro="[0]!NextSheet" textlink="">
        <xdr:nvSpPr>
          <xdr:cNvPr id="37" name="Oval 36">
            <a:extLst>
              <a:ext uri="{FF2B5EF4-FFF2-40B4-BE49-F238E27FC236}">
                <a16:creationId xmlns:a16="http://schemas.microsoft.com/office/drawing/2014/main" id="{00000000-0008-0000-0B00-000025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38" name="Graphic 37" descr="Arrow: Straight with solid fill">
            <a:extLst>
              <a:ext uri="{FF2B5EF4-FFF2-40B4-BE49-F238E27FC236}">
                <a16:creationId xmlns:a16="http://schemas.microsoft.com/office/drawing/2014/main" id="{00000000-0008-0000-0B00-000026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10</xdr:col>
      <xdr:colOff>1133959</xdr:colOff>
      <xdr:row>0</xdr:row>
      <xdr:rowOff>0</xdr:rowOff>
    </xdr:from>
    <xdr:to>
      <xdr:col>10</xdr:col>
      <xdr:colOff>1505918</xdr:colOff>
      <xdr:row>2</xdr:row>
      <xdr:rowOff>5877</xdr:rowOff>
    </xdr:to>
    <xdr:grpSp>
      <xdr:nvGrpSpPr>
        <xdr:cNvPr id="39" name="Group 38">
          <a:extLst>
            <a:ext uri="{FF2B5EF4-FFF2-40B4-BE49-F238E27FC236}">
              <a16:creationId xmlns:a16="http://schemas.microsoft.com/office/drawing/2014/main" id="{00000000-0008-0000-0B00-000027000000}"/>
            </a:ext>
          </a:extLst>
        </xdr:cNvPr>
        <xdr:cNvGrpSpPr/>
      </xdr:nvGrpSpPr>
      <xdr:grpSpPr>
        <a:xfrm>
          <a:off x="12668734" y="0"/>
          <a:ext cx="371959" cy="367827"/>
          <a:chOff x="8122920" y="45720"/>
          <a:chExt cx="371959" cy="371637"/>
        </a:xfrm>
      </xdr:grpSpPr>
      <xdr:sp macro="" textlink="">
        <xdr:nvSpPr>
          <xdr:cNvPr id="40" name="Oval 39">
            <a:extLst>
              <a:ext uri="{FF2B5EF4-FFF2-40B4-BE49-F238E27FC236}">
                <a16:creationId xmlns:a16="http://schemas.microsoft.com/office/drawing/2014/main" id="{00000000-0008-0000-0B00-000028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41" name="TextBox 40">
            <a:extLst>
              <a:ext uri="{FF2B5EF4-FFF2-40B4-BE49-F238E27FC236}">
                <a16:creationId xmlns:a16="http://schemas.microsoft.com/office/drawing/2014/main" id="{00000000-0008-0000-0B00-000029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19050</xdr:colOff>
      <xdr:row>4</xdr:row>
      <xdr:rowOff>11112</xdr:rowOff>
    </xdr:from>
    <xdr:to>
      <xdr:col>9</xdr:col>
      <xdr:colOff>438150</xdr:colOff>
      <xdr:row>7</xdr:row>
      <xdr:rowOff>57150</xdr:rowOff>
    </xdr:to>
    <xdr:sp macro="" textlink="">
      <xdr:nvSpPr>
        <xdr:cNvPr id="18" name="TextBox 17">
          <a:extLst>
            <a:ext uri="{FF2B5EF4-FFF2-40B4-BE49-F238E27FC236}">
              <a16:creationId xmlns:a16="http://schemas.microsoft.com/office/drawing/2014/main" id="{00000000-0008-0000-0B00-000012000000}"/>
            </a:ext>
          </a:extLst>
        </xdr:cNvPr>
        <xdr:cNvSpPr txBox="1"/>
      </xdr:nvSpPr>
      <xdr:spPr>
        <a:xfrm>
          <a:off x="2019300" y="677862"/>
          <a:ext cx="9277350" cy="64611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b="1" u="sng">
              <a:latin typeface="+mn-lt"/>
              <a:cs typeface="Adobe Devanagari" panose="02040503050201020203" pitchFamily="18" charset="0"/>
            </a:rPr>
            <a:t>Workers Rights and Employment Conditions. </a:t>
          </a:r>
        </a:p>
        <a:p>
          <a:pPr algn="l"/>
          <a:r>
            <a:rPr lang="es-NI" sz="1400" b="0" u="none">
              <a:latin typeface="+mn-lt"/>
              <a:cs typeface="Adobe Devanagari" panose="02040503050201020203" pitchFamily="18" charset="0"/>
            </a:rPr>
            <a:t>The Organization</a:t>
          </a:r>
          <a:r>
            <a:rPr lang="es-NI" sz="1100" b="0">
              <a:solidFill>
                <a:schemeClr val="dk1"/>
              </a:solidFill>
              <a:effectLst/>
              <a:latin typeface="+mn-lt"/>
              <a:ea typeface="+mn-ea"/>
              <a:cs typeface="+mn-cs"/>
            </a:rPr>
            <a:t>*</a:t>
          </a:r>
          <a:r>
            <a:rPr lang="es-NI" sz="1400" b="0" u="none">
              <a:latin typeface="+mn-lt"/>
              <a:cs typeface="Adobe Devanagari" panose="02040503050201020203" pitchFamily="18" charset="0"/>
            </a:rPr>
            <a:t> shall maintain or enhance the social and economic wellbeing of workers*.  </a:t>
          </a:r>
        </a:p>
      </xdr:txBody>
    </xdr:sp>
    <xdr:clientData/>
  </xdr:twoCellAnchor>
  <xdr:twoCellAnchor>
    <xdr:from>
      <xdr:col>3</xdr:col>
      <xdr:colOff>504825</xdr:colOff>
      <xdr:row>1</xdr:row>
      <xdr:rowOff>0</xdr:rowOff>
    </xdr:from>
    <xdr:to>
      <xdr:col>6</xdr:col>
      <xdr:colOff>1784985</xdr:colOff>
      <xdr:row>3</xdr:row>
      <xdr:rowOff>7620</xdr:rowOff>
    </xdr:to>
    <xdr:sp macro="" textlink="">
      <xdr:nvSpPr>
        <xdr:cNvPr id="20" name="TextBox 28">
          <a:extLst>
            <a:ext uri="{FF2B5EF4-FFF2-40B4-BE49-F238E27FC236}">
              <a16:creationId xmlns:a16="http://schemas.microsoft.com/office/drawing/2014/main" id="{00000000-0008-0000-0B00-000014000000}"/>
            </a:ext>
          </a:extLst>
        </xdr:cNvPr>
        <xdr:cNvSpPr txBox="1"/>
      </xdr:nvSpPr>
      <xdr:spPr>
        <a:xfrm>
          <a:off x="1962150" y="180975"/>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twoCellAnchor>
    <xdr:from>
      <xdr:col>1</xdr:col>
      <xdr:colOff>95250</xdr:colOff>
      <xdr:row>0</xdr:row>
      <xdr:rowOff>57150</xdr:rowOff>
    </xdr:from>
    <xdr:to>
      <xdr:col>3</xdr:col>
      <xdr:colOff>257810</xdr:colOff>
      <xdr:row>6</xdr:row>
      <xdr:rowOff>76200</xdr:rowOff>
    </xdr:to>
    <xdr:sp macro="" textlink="">
      <xdr:nvSpPr>
        <xdr:cNvPr id="21" name="Oval 15">
          <a:extLst>
            <a:ext uri="{FF2B5EF4-FFF2-40B4-BE49-F238E27FC236}">
              <a16:creationId xmlns:a16="http://schemas.microsoft.com/office/drawing/2014/main" id="{00000000-0008-0000-0B00-000015000000}"/>
            </a:ext>
          </a:extLst>
        </xdr:cNvPr>
        <xdr:cNvSpPr/>
      </xdr:nvSpPr>
      <xdr:spPr>
        <a:xfrm>
          <a:off x="704850" y="5715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P2</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4" name="Group 3">
          <a:extLst>
            <a:ext uri="{FF2B5EF4-FFF2-40B4-BE49-F238E27FC236}">
              <a16:creationId xmlns:a16="http://schemas.microsoft.com/office/drawing/2014/main" id="{00000000-0008-0000-0C00-000004000000}"/>
            </a:ext>
          </a:extLst>
        </xdr:cNvPr>
        <xdr:cNvGrpSpPr/>
      </xdr:nvGrpSpPr>
      <xdr:grpSpPr>
        <a:xfrm>
          <a:off x="8632976" y="54424"/>
          <a:ext cx="354322" cy="352294"/>
          <a:chOff x="5358618" y="1631884"/>
          <a:chExt cx="220005" cy="221112"/>
        </a:xfrm>
      </xdr:grpSpPr>
      <xdr:sp macro="[0]!Sheet15.Limp301" textlink="">
        <xdr:nvSpPr>
          <xdr:cNvPr id="5" name="Oval 4">
            <a:extLst>
              <a:ext uri="{FF2B5EF4-FFF2-40B4-BE49-F238E27FC236}">
                <a16:creationId xmlns:a16="http://schemas.microsoft.com/office/drawing/2014/main" id="{00000000-0008-0000-0C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15.Limp301">
        <xdr:nvPicPr>
          <xdr:cNvPr id="6" name="Graphic 5" descr="Garbage with solid fill">
            <a:extLst>
              <a:ext uri="{FF2B5EF4-FFF2-40B4-BE49-F238E27FC236}">
                <a16:creationId xmlns:a16="http://schemas.microsoft.com/office/drawing/2014/main" id="{00000000-0008-0000-0C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23553" name="OptionButton1" hidden="1">
              <a:extLst>
                <a:ext uri="{63B3BB69-23CF-44E3-9099-C40C66FF867C}">
                  <a14:compatExt spid="_x0000_s23553"/>
                </a:ext>
                <a:ext uri="{FF2B5EF4-FFF2-40B4-BE49-F238E27FC236}">
                  <a16:creationId xmlns:a16="http://schemas.microsoft.com/office/drawing/2014/main" id="{00000000-0008-0000-0C00-000001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23554" name="OptionButton2" hidden="1">
              <a:extLst>
                <a:ext uri="{63B3BB69-23CF-44E3-9099-C40C66FF867C}">
                  <a14:compatExt spid="_x0000_s23554"/>
                </a:ext>
                <a:ext uri="{FF2B5EF4-FFF2-40B4-BE49-F238E27FC236}">
                  <a16:creationId xmlns:a16="http://schemas.microsoft.com/office/drawing/2014/main" id="{00000000-0008-0000-0C00-000002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12</xdr:row>
          <xdr:rowOff>83820</xdr:rowOff>
        </xdr:to>
        <xdr:sp macro="" textlink="">
          <xdr:nvSpPr>
            <xdr:cNvPr id="23555" name="OptionButton3" hidden="1">
              <a:extLst>
                <a:ext uri="{63B3BB69-23CF-44E3-9099-C40C66FF867C}">
                  <a14:compatExt spid="_x0000_s23555"/>
                </a:ext>
                <a:ext uri="{FF2B5EF4-FFF2-40B4-BE49-F238E27FC236}">
                  <a16:creationId xmlns:a16="http://schemas.microsoft.com/office/drawing/2014/main" id="{00000000-0008-0000-0C00-000003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12</xdr:row>
          <xdr:rowOff>83820</xdr:rowOff>
        </xdr:to>
        <xdr:sp macro="" textlink="">
          <xdr:nvSpPr>
            <xdr:cNvPr id="23556" name="OptionButton4" hidden="1">
              <a:extLst>
                <a:ext uri="{63B3BB69-23CF-44E3-9099-C40C66FF867C}">
                  <a14:compatExt spid="_x0000_s23556"/>
                </a:ext>
                <a:ext uri="{FF2B5EF4-FFF2-40B4-BE49-F238E27FC236}">
                  <a16:creationId xmlns:a16="http://schemas.microsoft.com/office/drawing/2014/main" id="{00000000-0008-0000-0C00-000004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23557" name="OptionButton5" hidden="1">
              <a:extLst>
                <a:ext uri="{63B3BB69-23CF-44E3-9099-C40C66FF867C}">
                  <a14:compatExt spid="_x0000_s23557"/>
                </a:ext>
                <a:ext uri="{FF2B5EF4-FFF2-40B4-BE49-F238E27FC236}">
                  <a16:creationId xmlns:a16="http://schemas.microsoft.com/office/drawing/2014/main" id="{00000000-0008-0000-0C00-000005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23558" name="OptionButton6" hidden="1">
              <a:extLst>
                <a:ext uri="{63B3BB69-23CF-44E3-9099-C40C66FF867C}">
                  <a14:compatExt spid="_x0000_s23558"/>
                </a:ext>
                <a:ext uri="{FF2B5EF4-FFF2-40B4-BE49-F238E27FC236}">
                  <a16:creationId xmlns:a16="http://schemas.microsoft.com/office/drawing/2014/main" id="{00000000-0008-0000-0C00-000006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15240</xdr:rowOff>
        </xdr:to>
        <xdr:sp macro="" textlink="">
          <xdr:nvSpPr>
            <xdr:cNvPr id="23559" name="OptionButton7" hidden="1">
              <a:extLst>
                <a:ext uri="{63B3BB69-23CF-44E3-9099-C40C66FF867C}">
                  <a14:compatExt spid="_x0000_s23559"/>
                </a:ext>
                <a:ext uri="{FF2B5EF4-FFF2-40B4-BE49-F238E27FC236}">
                  <a16:creationId xmlns:a16="http://schemas.microsoft.com/office/drawing/2014/main" id="{00000000-0008-0000-0C00-000007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15240</xdr:rowOff>
        </xdr:to>
        <xdr:sp macro="" textlink="">
          <xdr:nvSpPr>
            <xdr:cNvPr id="23560" name="OptionButton8" hidden="1">
              <a:extLst>
                <a:ext uri="{63B3BB69-23CF-44E3-9099-C40C66FF867C}">
                  <a14:compatExt spid="_x0000_s23560"/>
                </a:ext>
                <a:ext uri="{FF2B5EF4-FFF2-40B4-BE49-F238E27FC236}">
                  <a16:creationId xmlns:a16="http://schemas.microsoft.com/office/drawing/2014/main" id="{00000000-0008-0000-0C00-000008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23561" name="OptionButton9" hidden="1">
              <a:extLst>
                <a:ext uri="{63B3BB69-23CF-44E3-9099-C40C66FF867C}">
                  <a14:compatExt spid="_x0000_s23561"/>
                </a:ext>
                <a:ext uri="{FF2B5EF4-FFF2-40B4-BE49-F238E27FC236}">
                  <a16:creationId xmlns:a16="http://schemas.microsoft.com/office/drawing/2014/main" id="{00000000-0008-0000-0C00-000009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23562" name="OptionButton10" hidden="1">
              <a:extLst>
                <a:ext uri="{63B3BB69-23CF-44E3-9099-C40C66FF867C}">
                  <a14:compatExt spid="_x0000_s23562"/>
                </a:ext>
                <a:ext uri="{FF2B5EF4-FFF2-40B4-BE49-F238E27FC236}">
                  <a16:creationId xmlns:a16="http://schemas.microsoft.com/office/drawing/2014/main" id="{00000000-0008-0000-0C00-00000A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23563" name="OptionButton11" hidden="1">
              <a:extLst>
                <a:ext uri="{63B3BB69-23CF-44E3-9099-C40C66FF867C}">
                  <a14:compatExt spid="_x0000_s23563"/>
                </a:ext>
                <a:ext uri="{FF2B5EF4-FFF2-40B4-BE49-F238E27FC236}">
                  <a16:creationId xmlns:a16="http://schemas.microsoft.com/office/drawing/2014/main" id="{00000000-0008-0000-0C00-00000B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12</xdr:row>
          <xdr:rowOff>83820</xdr:rowOff>
        </xdr:to>
        <xdr:sp macro="" textlink="">
          <xdr:nvSpPr>
            <xdr:cNvPr id="23564" name="OptionButton12" hidden="1">
              <a:extLst>
                <a:ext uri="{63B3BB69-23CF-44E3-9099-C40C66FF867C}">
                  <a14:compatExt spid="_x0000_s23564"/>
                </a:ext>
                <a:ext uri="{FF2B5EF4-FFF2-40B4-BE49-F238E27FC236}">
                  <a16:creationId xmlns:a16="http://schemas.microsoft.com/office/drawing/2014/main" id="{00000000-0008-0000-0C00-00000C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23565" name="OptionButton13" hidden="1">
              <a:extLst>
                <a:ext uri="{63B3BB69-23CF-44E3-9099-C40C66FF867C}">
                  <a14:compatExt spid="_x0000_s23565"/>
                </a:ext>
                <a:ext uri="{FF2B5EF4-FFF2-40B4-BE49-F238E27FC236}">
                  <a16:creationId xmlns:a16="http://schemas.microsoft.com/office/drawing/2014/main" id="{00000000-0008-0000-0C00-00000D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0</xdr:rowOff>
        </xdr:to>
        <xdr:sp macro="" textlink="">
          <xdr:nvSpPr>
            <xdr:cNvPr id="23566" name="OptionButton14" hidden="1">
              <a:extLst>
                <a:ext uri="{63B3BB69-23CF-44E3-9099-C40C66FF867C}">
                  <a14:compatExt spid="_x0000_s23566"/>
                </a:ext>
                <a:ext uri="{FF2B5EF4-FFF2-40B4-BE49-F238E27FC236}">
                  <a16:creationId xmlns:a16="http://schemas.microsoft.com/office/drawing/2014/main" id="{00000000-0008-0000-0C00-00000E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23567" name="OptionButton15" hidden="1">
              <a:extLst>
                <a:ext uri="{63B3BB69-23CF-44E3-9099-C40C66FF867C}">
                  <a14:compatExt spid="_x0000_s23567"/>
                </a:ext>
                <a:ext uri="{FF2B5EF4-FFF2-40B4-BE49-F238E27FC236}">
                  <a16:creationId xmlns:a16="http://schemas.microsoft.com/office/drawing/2014/main" id="{00000000-0008-0000-0C00-00000F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23568" name="OptionButton16" hidden="1">
              <a:extLst>
                <a:ext uri="{63B3BB69-23CF-44E3-9099-C40C66FF867C}">
                  <a14:compatExt spid="_x0000_s23568"/>
                </a:ext>
                <a:ext uri="{FF2B5EF4-FFF2-40B4-BE49-F238E27FC236}">
                  <a16:creationId xmlns:a16="http://schemas.microsoft.com/office/drawing/2014/main" id="{00000000-0008-0000-0C00-000010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23569" name="OptionButton17" hidden="1">
              <a:extLst>
                <a:ext uri="{63B3BB69-23CF-44E3-9099-C40C66FF867C}">
                  <a14:compatExt spid="_x0000_s23569"/>
                </a:ext>
                <a:ext uri="{FF2B5EF4-FFF2-40B4-BE49-F238E27FC236}">
                  <a16:creationId xmlns:a16="http://schemas.microsoft.com/office/drawing/2014/main" id="{00000000-0008-0000-0C00-000011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23570" name="OptionButton18" hidden="1">
              <a:extLst>
                <a:ext uri="{63B3BB69-23CF-44E3-9099-C40C66FF867C}">
                  <a14:compatExt spid="_x0000_s23570"/>
                </a:ext>
                <a:ext uri="{FF2B5EF4-FFF2-40B4-BE49-F238E27FC236}">
                  <a16:creationId xmlns:a16="http://schemas.microsoft.com/office/drawing/2014/main" id="{00000000-0008-0000-0C00-000012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23571" name="OptionButton19" hidden="1">
              <a:extLst>
                <a:ext uri="{63B3BB69-23CF-44E3-9099-C40C66FF867C}">
                  <a14:compatExt spid="_x0000_s23571"/>
                </a:ext>
                <a:ext uri="{FF2B5EF4-FFF2-40B4-BE49-F238E27FC236}">
                  <a16:creationId xmlns:a16="http://schemas.microsoft.com/office/drawing/2014/main" id="{00000000-0008-0000-0C00-000013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23572" name="OptionButton20" hidden="1">
              <a:extLst>
                <a:ext uri="{63B3BB69-23CF-44E3-9099-C40C66FF867C}">
                  <a14:compatExt spid="_x0000_s23572"/>
                </a:ext>
                <a:ext uri="{FF2B5EF4-FFF2-40B4-BE49-F238E27FC236}">
                  <a16:creationId xmlns:a16="http://schemas.microsoft.com/office/drawing/2014/main" id="{00000000-0008-0000-0C00-000014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23573" name="OptionButton21" hidden="1">
              <a:extLst>
                <a:ext uri="{63B3BB69-23CF-44E3-9099-C40C66FF867C}">
                  <a14:compatExt spid="_x0000_s23573"/>
                </a:ext>
                <a:ext uri="{FF2B5EF4-FFF2-40B4-BE49-F238E27FC236}">
                  <a16:creationId xmlns:a16="http://schemas.microsoft.com/office/drawing/2014/main" id="{00000000-0008-0000-0C00-000015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23574" name="OptionButton22" hidden="1">
              <a:extLst>
                <a:ext uri="{63B3BB69-23CF-44E3-9099-C40C66FF867C}">
                  <a14:compatExt spid="_x0000_s23574"/>
                </a:ext>
                <a:ext uri="{FF2B5EF4-FFF2-40B4-BE49-F238E27FC236}">
                  <a16:creationId xmlns:a16="http://schemas.microsoft.com/office/drawing/2014/main" id="{00000000-0008-0000-0C00-000016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23575" name="OptionButton23" hidden="1">
              <a:extLst>
                <a:ext uri="{63B3BB69-23CF-44E3-9099-C40C66FF867C}">
                  <a14:compatExt spid="_x0000_s23575"/>
                </a:ext>
                <a:ext uri="{FF2B5EF4-FFF2-40B4-BE49-F238E27FC236}">
                  <a16:creationId xmlns:a16="http://schemas.microsoft.com/office/drawing/2014/main" id="{00000000-0008-0000-0C00-000017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23576" name="OptionButton24" hidden="1">
              <a:extLst>
                <a:ext uri="{63B3BB69-23CF-44E3-9099-C40C66FF867C}">
                  <a14:compatExt spid="_x0000_s23576"/>
                </a:ext>
                <a:ext uri="{FF2B5EF4-FFF2-40B4-BE49-F238E27FC236}">
                  <a16:creationId xmlns:a16="http://schemas.microsoft.com/office/drawing/2014/main" id="{00000000-0008-0000-0C00-000018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23577" name="OptionButton25" hidden="1">
              <a:extLst>
                <a:ext uri="{63B3BB69-23CF-44E3-9099-C40C66FF867C}">
                  <a14:compatExt spid="_x0000_s23577"/>
                </a:ext>
                <a:ext uri="{FF2B5EF4-FFF2-40B4-BE49-F238E27FC236}">
                  <a16:creationId xmlns:a16="http://schemas.microsoft.com/office/drawing/2014/main" id="{00000000-0008-0000-0C00-000019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23578" name="OptionButton26" hidden="1">
              <a:extLst>
                <a:ext uri="{63B3BB69-23CF-44E3-9099-C40C66FF867C}">
                  <a14:compatExt spid="_x0000_s23578"/>
                </a:ext>
                <a:ext uri="{FF2B5EF4-FFF2-40B4-BE49-F238E27FC236}">
                  <a16:creationId xmlns:a16="http://schemas.microsoft.com/office/drawing/2014/main" id="{00000000-0008-0000-0C00-00001A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23579" name="OptionButton27" hidden="1">
              <a:extLst>
                <a:ext uri="{63B3BB69-23CF-44E3-9099-C40C66FF867C}">
                  <a14:compatExt spid="_x0000_s23579"/>
                </a:ext>
                <a:ext uri="{FF2B5EF4-FFF2-40B4-BE49-F238E27FC236}">
                  <a16:creationId xmlns:a16="http://schemas.microsoft.com/office/drawing/2014/main" id="{00000000-0008-0000-0C00-00001B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23580" name="OptionButton28" hidden="1">
              <a:extLst>
                <a:ext uri="{63B3BB69-23CF-44E3-9099-C40C66FF867C}">
                  <a14:compatExt spid="_x0000_s23580"/>
                </a:ext>
                <a:ext uri="{FF2B5EF4-FFF2-40B4-BE49-F238E27FC236}">
                  <a16:creationId xmlns:a16="http://schemas.microsoft.com/office/drawing/2014/main" id="{00000000-0008-0000-0C00-00001C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23581" name="OptionButton29" hidden="1">
              <a:extLst>
                <a:ext uri="{63B3BB69-23CF-44E3-9099-C40C66FF867C}">
                  <a14:compatExt spid="_x0000_s23581"/>
                </a:ext>
                <a:ext uri="{FF2B5EF4-FFF2-40B4-BE49-F238E27FC236}">
                  <a16:creationId xmlns:a16="http://schemas.microsoft.com/office/drawing/2014/main" id="{00000000-0008-0000-0C00-00001D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23582" name="OptionButton30" hidden="1">
              <a:extLst>
                <a:ext uri="{63B3BB69-23CF-44E3-9099-C40C66FF867C}">
                  <a14:compatExt spid="_x0000_s23582"/>
                </a:ext>
                <a:ext uri="{FF2B5EF4-FFF2-40B4-BE49-F238E27FC236}">
                  <a16:creationId xmlns:a16="http://schemas.microsoft.com/office/drawing/2014/main" id="{00000000-0008-0000-0C00-00001E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365760</xdr:colOff>
      <xdr:row>0</xdr:row>
      <xdr:rowOff>62045</xdr:rowOff>
    </xdr:from>
    <xdr:to>
      <xdr:col>11</xdr:col>
      <xdr:colOff>59539</xdr:colOff>
      <xdr:row>2</xdr:row>
      <xdr:rowOff>52388</xdr:rowOff>
    </xdr:to>
    <xdr:grpSp>
      <xdr:nvGrpSpPr>
        <xdr:cNvPr id="53" name="Group 52">
          <a:extLst>
            <a:ext uri="{FF2B5EF4-FFF2-40B4-BE49-F238E27FC236}">
              <a16:creationId xmlns:a16="http://schemas.microsoft.com/office/drawing/2014/main" id="{00000000-0008-0000-0C00-000035000000}"/>
            </a:ext>
          </a:extLst>
        </xdr:cNvPr>
        <xdr:cNvGrpSpPr/>
      </xdr:nvGrpSpPr>
      <xdr:grpSpPr>
        <a:xfrm>
          <a:off x="7833360" y="62045"/>
          <a:ext cx="370054" cy="352293"/>
          <a:chOff x="6151098" y="1631884"/>
          <a:chExt cx="220005" cy="221112"/>
        </a:xfrm>
      </xdr:grpSpPr>
      <xdr:sp macro="[0]!MenuSheet" textlink="">
        <xdr:nvSpPr>
          <xdr:cNvPr id="54" name="Oval 53">
            <a:extLst>
              <a:ext uri="{FF2B5EF4-FFF2-40B4-BE49-F238E27FC236}">
                <a16:creationId xmlns:a16="http://schemas.microsoft.com/office/drawing/2014/main" id="{00000000-0008-0000-0C00-000036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5" name="Graphic 26" descr="Hamburger Menu Icon with solid fill">
            <a:extLst>
              <a:ext uri="{FF2B5EF4-FFF2-40B4-BE49-F238E27FC236}">
                <a16:creationId xmlns:a16="http://schemas.microsoft.com/office/drawing/2014/main" id="{00000000-0008-0000-0C00-00003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1097280</xdr:colOff>
      <xdr:row>0</xdr:row>
      <xdr:rowOff>46805</xdr:rowOff>
    </xdr:from>
    <xdr:to>
      <xdr:col>11</xdr:col>
      <xdr:colOff>1451602</xdr:colOff>
      <xdr:row>2</xdr:row>
      <xdr:rowOff>37148</xdr:rowOff>
    </xdr:to>
    <xdr:grpSp>
      <xdr:nvGrpSpPr>
        <xdr:cNvPr id="56" name="Group 55">
          <a:extLst>
            <a:ext uri="{FF2B5EF4-FFF2-40B4-BE49-F238E27FC236}">
              <a16:creationId xmlns:a16="http://schemas.microsoft.com/office/drawing/2014/main" id="{00000000-0008-0000-0C00-000038000000}"/>
            </a:ext>
          </a:extLst>
        </xdr:cNvPr>
        <xdr:cNvGrpSpPr/>
      </xdr:nvGrpSpPr>
      <xdr:grpSpPr>
        <a:xfrm>
          <a:off x="9241155" y="46805"/>
          <a:ext cx="354322" cy="352293"/>
          <a:chOff x="9008261" y="62045"/>
          <a:chExt cx="354322" cy="356103"/>
        </a:xfrm>
      </xdr:grpSpPr>
      <xdr:sp macro="[0]!PreviousSheet" textlink="">
        <xdr:nvSpPr>
          <xdr:cNvPr id="57" name="Oval 56">
            <a:extLst>
              <a:ext uri="{FF2B5EF4-FFF2-40B4-BE49-F238E27FC236}">
                <a16:creationId xmlns:a16="http://schemas.microsoft.com/office/drawing/2014/main" id="{00000000-0008-0000-0C00-000039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8" name="Graphic 57" descr="Arrow: Straight with solid fill">
            <a:extLst>
              <a:ext uri="{FF2B5EF4-FFF2-40B4-BE49-F238E27FC236}">
                <a16:creationId xmlns:a16="http://schemas.microsoft.com/office/drawing/2014/main" id="{00000000-0008-0000-0C00-00003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1478280</xdr:colOff>
      <xdr:row>0</xdr:row>
      <xdr:rowOff>46805</xdr:rowOff>
    </xdr:from>
    <xdr:to>
      <xdr:col>12</xdr:col>
      <xdr:colOff>201922</xdr:colOff>
      <xdr:row>2</xdr:row>
      <xdr:rowOff>37148</xdr:rowOff>
    </xdr:to>
    <xdr:grpSp>
      <xdr:nvGrpSpPr>
        <xdr:cNvPr id="59" name="Group 58">
          <a:extLst>
            <a:ext uri="{FF2B5EF4-FFF2-40B4-BE49-F238E27FC236}">
              <a16:creationId xmlns:a16="http://schemas.microsoft.com/office/drawing/2014/main" id="{00000000-0008-0000-0C00-00003B000000}"/>
            </a:ext>
          </a:extLst>
        </xdr:cNvPr>
        <xdr:cNvGrpSpPr/>
      </xdr:nvGrpSpPr>
      <xdr:grpSpPr>
        <a:xfrm>
          <a:off x="9622155" y="46805"/>
          <a:ext cx="352417" cy="352293"/>
          <a:chOff x="9511181" y="62045"/>
          <a:chExt cx="354322" cy="356103"/>
        </a:xfrm>
      </xdr:grpSpPr>
      <xdr:sp macro="[0]!NextSheet" textlink="">
        <xdr:nvSpPr>
          <xdr:cNvPr id="60" name="Oval 59">
            <a:extLst>
              <a:ext uri="{FF2B5EF4-FFF2-40B4-BE49-F238E27FC236}">
                <a16:creationId xmlns:a16="http://schemas.microsoft.com/office/drawing/2014/main" id="{00000000-0008-0000-0C00-00003C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61" name="Graphic 60" descr="Arrow: Straight with solid fill">
            <a:extLst>
              <a:ext uri="{FF2B5EF4-FFF2-40B4-BE49-F238E27FC236}">
                <a16:creationId xmlns:a16="http://schemas.microsoft.com/office/drawing/2014/main" id="{00000000-0008-0000-0C00-00003D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90019</xdr:colOff>
      <xdr:row>0</xdr:row>
      <xdr:rowOff>30480</xdr:rowOff>
    </xdr:from>
    <xdr:to>
      <xdr:col>11</xdr:col>
      <xdr:colOff>461978</xdr:colOff>
      <xdr:row>2</xdr:row>
      <xdr:rowOff>36357</xdr:rowOff>
    </xdr:to>
    <xdr:grpSp>
      <xdr:nvGrpSpPr>
        <xdr:cNvPr id="62" name="Group 61">
          <a:extLst>
            <a:ext uri="{FF2B5EF4-FFF2-40B4-BE49-F238E27FC236}">
              <a16:creationId xmlns:a16="http://schemas.microsoft.com/office/drawing/2014/main" id="{00000000-0008-0000-0C00-00003E000000}"/>
            </a:ext>
          </a:extLst>
        </xdr:cNvPr>
        <xdr:cNvGrpSpPr/>
      </xdr:nvGrpSpPr>
      <xdr:grpSpPr>
        <a:xfrm>
          <a:off x="8233894" y="30480"/>
          <a:ext cx="371959" cy="367827"/>
          <a:chOff x="8122920" y="45720"/>
          <a:chExt cx="371959" cy="371637"/>
        </a:xfrm>
      </xdr:grpSpPr>
      <xdr:sp macro="" textlink="">
        <xdr:nvSpPr>
          <xdr:cNvPr id="63" name="Oval 62">
            <a:extLst>
              <a:ext uri="{FF2B5EF4-FFF2-40B4-BE49-F238E27FC236}">
                <a16:creationId xmlns:a16="http://schemas.microsoft.com/office/drawing/2014/main" id="{00000000-0008-0000-0C00-00003F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64" name="TextBox 63">
            <a:extLst>
              <a:ext uri="{FF2B5EF4-FFF2-40B4-BE49-F238E27FC236}">
                <a16:creationId xmlns:a16="http://schemas.microsoft.com/office/drawing/2014/main" id="{00000000-0008-0000-0C00-000040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200025</xdr:colOff>
      <xdr:row>1</xdr:row>
      <xdr:rowOff>9525</xdr:rowOff>
    </xdr:from>
    <xdr:to>
      <xdr:col>7</xdr:col>
      <xdr:colOff>1981835</xdr:colOff>
      <xdr:row>3</xdr:row>
      <xdr:rowOff>17145</xdr:rowOff>
    </xdr:to>
    <xdr:sp macro="" textlink="">
      <xdr:nvSpPr>
        <xdr:cNvPr id="51" name="TextBox 43">
          <a:extLst>
            <a:ext uri="{FF2B5EF4-FFF2-40B4-BE49-F238E27FC236}">
              <a16:creationId xmlns:a16="http://schemas.microsoft.com/office/drawing/2014/main" id="{00000000-0008-0000-0C00-000033000000}"/>
            </a:ext>
          </a:extLst>
        </xdr:cNvPr>
        <xdr:cNvSpPr txBox="1"/>
      </xdr:nvSpPr>
      <xdr:spPr>
        <a:xfrm>
          <a:off x="1866900" y="19050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47625</xdr:colOff>
      <xdr:row>0</xdr:row>
      <xdr:rowOff>114300</xdr:rowOff>
    </xdr:from>
    <xdr:to>
      <xdr:col>4</xdr:col>
      <xdr:colOff>635</xdr:colOff>
      <xdr:row>6</xdr:row>
      <xdr:rowOff>38100</xdr:rowOff>
    </xdr:to>
    <xdr:sp macro="" textlink="">
      <xdr:nvSpPr>
        <xdr:cNvPr id="52" name="Oval 15">
          <a:extLst>
            <a:ext uri="{FF2B5EF4-FFF2-40B4-BE49-F238E27FC236}">
              <a16:creationId xmlns:a16="http://schemas.microsoft.com/office/drawing/2014/main" id="{00000000-0008-0000-0C00-000034000000}"/>
            </a:ext>
          </a:extLst>
        </xdr:cNvPr>
        <xdr:cNvSpPr/>
      </xdr:nvSpPr>
      <xdr:spPr>
        <a:xfrm>
          <a:off x="657225" y="114300"/>
          <a:ext cx="1010285" cy="1009650"/>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P3</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4" name="Group 3">
          <a:extLst>
            <a:ext uri="{FF2B5EF4-FFF2-40B4-BE49-F238E27FC236}">
              <a16:creationId xmlns:a16="http://schemas.microsoft.com/office/drawing/2014/main" id="{00000000-0008-0000-0D00-000004000000}"/>
            </a:ext>
          </a:extLst>
        </xdr:cNvPr>
        <xdr:cNvGrpSpPr/>
      </xdr:nvGrpSpPr>
      <xdr:grpSpPr>
        <a:xfrm>
          <a:off x="8632976" y="54424"/>
          <a:ext cx="354322" cy="352294"/>
          <a:chOff x="5358618" y="1631884"/>
          <a:chExt cx="220005" cy="221112"/>
        </a:xfrm>
      </xdr:grpSpPr>
      <xdr:sp macro="[0]!Sheet16.Limp302" textlink="">
        <xdr:nvSpPr>
          <xdr:cNvPr id="5" name="Oval 4">
            <a:extLst>
              <a:ext uri="{FF2B5EF4-FFF2-40B4-BE49-F238E27FC236}">
                <a16:creationId xmlns:a16="http://schemas.microsoft.com/office/drawing/2014/main" id="{00000000-0008-0000-0D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16.Limp302">
        <xdr:nvPicPr>
          <xdr:cNvPr id="6" name="Graphic 5" descr="Garbage with solid fill">
            <a:extLst>
              <a:ext uri="{FF2B5EF4-FFF2-40B4-BE49-F238E27FC236}">
                <a16:creationId xmlns:a16="http://schemas.microsoft.com/office/drawing/2014/main" id="{00000000-0008-0000-0D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24577" name="OptionButton1" hidden="1">
              <a:extLst>
                <a:ext uri="{63B3BB69-23CF-44E3-9099-C40C66FF867C}">
                  <a14:compatExt spid="_x0000_s24577"/>
                </a:ext>
                <a:ext uri="{FF2B5EF4-FFF2-40B4-BE49-F238E27FC236}">
                  <a16:creationId xmlns:a16="http://schemas.microsoft.com/office/drawing/2014/main" id="{00000000-0008-0000-0D00-000001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9</xdr:row>
          <xdr:rowOff>15240</xdr:rowOff>
        </xdr:to>
        <xdr:sp macro="" textlink="">
          <xdr:nvSpPr>
            <xdr:cNvPr id="24578" name="OptionButton2" hidden="1">
              <a:extLst>
                <a:ext uri="{63B3BB69-23CF-44E3-9099-C40C66FF867C}">
                  <a14:compatExt spid="_x0000_s24578"/>
                </a:ext>
                <a:ext uri="{FF2B5EF4-FFF2-40B4-BE49-F238E27FC236}">
                  <a16:creationId xmlns:a16="http://schemas.microsoft.com/office/drawing/2014/main" id="{00000000-0008-0000-0D00-000002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24579" name="OptionButton3" hidden="1">
              <a:extLst>
                <a:ext uri="{63B3BB69-23CF-44E3-9099-C40C66FF867C}">
                  <a14:compatExt spid="_x0000_s24579"/>
                </a:ext>
                <a:ext uri="{FF2B5EF4-FFF2-40B4-BE49-F238E27FC236}">
                  <a16:creationId xmlns:a16="http://schemas.microsoft.com/office/drawing/2014/main" id="{00000000-0008-0000-0D00-000003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24580" name="OptionButton4" hidden="1">
              <a:extLst>
                <a:ext uri="{63B3BB69-23CF-44E3-9099-C40C66FF867C}">
                  <a14:compatExt spid="_x0000_s24580"/>
                </a:ext>
                <a:ext uri="{FF2B5EF4-FFF2-40B4-BE49-F238E27FC236}">
                  <a16:creationId xmlns:a16="http://schemas.microsoft.com/office/drawing/2014/main" id="{00000000-0008-0000-0D00-000004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15</xdr:row>
          <xdr:rowOff>22860</xdr:rowOff>
        </xdr:to>
        <xdr:sp macro="" textlink="">
          <xdr:nvSpPr>
            <xdr:cNvPr id="24581" name="OptionButton5" hidden="1">
              <a:extLst>
                <a:ext uri="{63B3BB69-23CF-44E3-9099-C40C66FF867C}">
                  <a14:compatExt spid="_x0000_s24581"/>
                </a:ext>
                <a:ext uri="{FF2B5EF4-FFF2-40B4-BE49-F238E27FC236}">
                  <a16:creationId xmlns:a16="http://schemas.microsoft.com/office/drawing/2014/main" id="{00000000-0008-0000-0D00-000005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15</xdr:row>
          <xdr:rowOff>22860</xdr:rowOff>
        </xdr:to>
        <xdr:sp macro="" textlink="">
          <xdr:nvSpPr>
            <xdr:cNvPr id="24582" name="OptionButton6" hidden="1">
              <a:extLst>
                <a:ext uri="{63B3BB69-23CF-44E3-9099-C40C66FF867C}">
                  <a14:compatExt spid="_x0000_s24582"/>
                </a:ext>
                <a:ext uri="{FF2B5EF4-FFF2-40B4-BE49-F238E27FC236}">
                  <a16:creationId xmlns:a16="http://schemas.microsoft.com/office/drawing/2014/main" id="{00000000-0008-0000-0D00-000006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144780</xdr:rowOff>
        </xdr:to>
        <xdr:sp macro="" textlink="">
          <xdr:nvSpPr>
            <xdr:cNvPr id="24583" name="OptionButton7" hidden="1">
              <a:extLst>
                <a:ext uri="{63B3BB69-23CF-44E3-9099-C40C66FF867C}">
                  <a14:compatExt spid="_x0000_s24583"/>
                </a:ext>
                <a:ext uri="{FF2B5EF4-FFF2-40B4-BE49-F238E27FC236}">
                  <a16:creationId xmlns:a16="http://schemas.microsoft.com/office/drawing/2014/main" id="{00000000-0008-0000-0D00-000007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144780</xdr:rowOff>
        </xdr:to>
        <xdr:sp macro="" textlink="">
          <xdr:nvSpPr>
            <xdr:cNvPr id="24584" name="OptionButton8" hidden="1">
              <a:extLst>
                <a:ext uri="{63B3BB69-23CF-44E3-9099-C40C66FF867C}">
                  <a14:compatExt spid="_x0000_s24584"/>
                </a:ext>
                <a:ext uri="{FF2B5EF4-FFF2-40B4-BE49-F238E27FC236}">
                  <a16:creationId xmlns:a16="http://schemas.microsoft.com/office/drawing/2014/main" id="{00000000-0008-0000-0D00-000008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24585" name="OptionButton9" hidden="1">
              <a:extLst>
                <a:ext uri="{63B3BB69-23CF-44E3-9099-C40C66FF867C}">
                  <a14:compatExt spid="_x0000_s24585"/>
                </a:ext>
                <a:ext uri="{FF2B5EF4-FFF2-40B4-BE49-F238E27FC236}">
                  <a16:creationId xmlns:a16="http://schemas.microsoft.com/office/drawing/2014/main" id="{00000000-0008-0000-0D00-000009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24586" name="OptionButton10" hidden="1">
              <a:extLst>
                <a:ext uri="{63B3BB69-23CF-44E3-9099-C40C66FF867C}">
                  <a14:compatExt spid="_x0000_s24586"/>
                </a:ext>
                <a:ext uri="{FF2B5EF4-FFF2-40B4-BE49-F238E27FC236}">
                  <a16:creationId xmlns:a16="http://schemas.microsoft.com/office/drawing/2014/main" id="{00000000-0008-0000-0D00-00000A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24587" name="OptionButton11" hidden="1">
              <a:extLst>
                <a:ext uri="{63B3BB69-23CF-44E3-9099-C40C66FF867C}">
                  <a14:compatExt spid="_x0000_s24587"/>
                </a:ext>
                <a:ext uri="{FF2B5EF4-FFF2-40B4-BE49-F238E27FC236}">
                  <a16:creationId xmlns:a16="http://schemas.microsoft.com/office/drawing/2014/main" id="{00000000-0008-0000-0D00-00000B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24588" name="OptionButton12" hidden="1">
              <a:extLst>
                <a:ext uri="{63B3BB69-23CF-44E3-9099-C40C66FF867C}">
                  <a14:compatExt spid="_x0000_s24588"/>
                </a:ext>
                <a:ext uri="{FF2B5EF4-FFF2-40B4-BE49-F238E27FC236}">
                  <a16:creationId xmlns:a16="http://schemas.microsoft.com/office/drawing/2014/main" id="{00000000-0008-0000-0D00-00000C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15</xdr:row>
          <xdr:rowOff>22860</xdr:rowOff>
        </xdr:to>
        <xdr:sp macro="" textlink="">
          <xdr:nvSpPr>
            <xdr:cNvPr id="24589" name="OptionButton13" hidden="1">
              <a:extLst>
                <a:ext uri="{63B3BB69-23CF-44E3-9099-C40C66FF867C}">
                  <a14:compatExt spid="_x0000_s24589"/>
                </a:ext>
                <a:ext uri="{FF2B5EF4-FFF2-40B4-BE49-F238E27FC236}">
                  <a16:creationId xmlns:a16="http://schemas.microsoft.com/office/drawing/2014/main" id="{00000000-0008-0000-0D00-00000D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129540</xdr:rowOff>
        </xdr:to>
        <xdr:sp macro="" textlink="">
          <xdr:nvSpPr>
            <xdr:cNvPr id="24590" name="OptionButton14" hidden="1">
              <a:extLst>
                <a:ext uri="{63B3BB69-23CF-44E3-9099-C40C66FF867C}">
                  <a14:compatExt spid="_x0000_s24590"/>
                </a:ext>
                <a:ext uri="{FF2B5EF4-FFF2-40B4-BE49-F238E27FC236}">
                  <a16:creationId xmlns:a16="http://schemas.microsoft.com/office/drawing/2014/main" id="{00000000-0008-0000-0D00-00000E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24591" name="OptionButton15" hidden="1">
              <a:extLst>
                <a:ext uri="{63B3BB69-23CF-44E3-9099-C40C66FF867C}">
                  <a14:compatExt spid="_x0000_s24591"/>
                </a:ext>
                <a:ext uri="{FF2B5EF4-FFF2-40B4-BE49-F238E27FC236}">
                  <a16:creationId xmlns:a16="http://schemas.microsoft.com/office/drawing/2014/main" id="{00000000-0008-0000-0D00-00000F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24592" name="OptionButton16" hidden="1">
              <a:extLst>
                <a:ext uri="{63B3BB69-23CF-44E3-9099-C40C66FF867C}">
                  <a14:compatExt spid="_x0000_s24592"/>
                </a:ext>
                <a:ext uri="{FF2B5EF4-FFF2-40B4-BE49-F238E27FC236}">
                  <a16:creationId xmlns:a16="http://schemas.microsoft.com/office/drawing/2014/main" id="{00000000-0008-0000-0D00-000010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24593" name="OptionButton17" hidden="1">
              <a:extLst>
                <a:ext uri="{63B3BB69-23CF-44E3-9099-C40C66FF867C}">
                  <a14:compatExt spid="_x0000_s24593"/>
                </a:ext>
                <a:ext uri="{FF2B5EF4-FFF2-40B4-BE49-F238E27FC236}">
                  <a16:creationId xmlns:a16="http://schemas.microsoft.com/office/drawing/2014/main" id="{00000000-0008-0000-0D00-000011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24594" name="OptionButton18" hidden="1">
              <a:extLst>
                <a:ext uri="{63B3BB69-23CF-44E3-9099-C40C66FF867C}">
                  <a14:compatExt spid="_x0000_s24594"/>
                </a:ext>
                <a:ext uri="{FF2B5EF4-FFF2-40B4-BE49-F238E27FC236}">
                  <a16:creationId xmlns:a16="http://schemas.microsoft.com/office/drawing/2014/main" id="{00000000-0008-0000-0D00-000012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24595" name="OptionButton19" hidden="1">
              <a:extLst>
                <a:ext uri="{63B3BB69-23CF-44E3-9099-C40C66FF867C}">
                  <a14:compatExt spid="_x0000_s24595"/>
                </a:ext>
                <a:ext uri="{FF2B5EF4-FFF2-40B4-BE49-F238E27FC236}">
                  <a16:creationId xmlns:a16="http://schemas.microsoft.com/office/drawing/2014/main" id="{00000000-0008-0000-0D00-000013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24596" name="OptionButton20" hidden="1">
              <a:extLst>
                <a:ext uri="{63B3BB69-23CF-44E3-9099-C40C66FF867C}">
                  <a14:compatExt spid="_x0000_s24596"/>
                </a:ext>
                <a:ext uri="{FF2B5EF4-FFF2-40B4-BE49-F238E27FC236}">
                  <a16:creationId xmlns:a16="http://schemas.microsoft.com/office/drawing/2014/main" id="{00000000-0008-0000-0D00-000014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24597" name="OptionButton21" hidden="1">
              <a:extLst>
                <a:ext uri="{63B3BB69-23CF-44E3-9099-C40C66FF867C}">
                  <a14:compatExt spid="_x0000_s24597"/>
                </a:ext>
                <a:ext uri="{FF2B5EF4-FFF2-40B4-BE49-F238E27FC236}">
                  <a16:creationId xmlns:a16="http://schemas.microsoft.com/office/drawing/2014/main" id="{00000000-0008-0000-0D00-000015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24598" name="OptionButton22" hidden="1">
              <a:extLst>
                <a:ext uri="{63B3BB69-23CF-44E3-9099-C40C66FF867C}">
                  <a14:compatExt spid="_x0000_s24598"/>
                </a:ext>
                <a:ext uri="{FF2B5EF4-FFF2-40B4-BE49-F238E27FC236}">
                  <a16:creationId xmlns:a16="http://schemas.microsoft.com/office/drawing/2014/main" id="{00000000-0008-0000-0D00-000016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24599" name="OptionButton23" hidden="1">
              <a:extLst>
                <a:ext uri="{63B3BB69-23CF-44E3-9099-C40C66FF867C}">
                  <a14:compatExt spid="_x0000_s24599"/>
                </a:ext>
                <a:ext uri="{FF2B5EF4-FFF2-40B4-BE49-F238E27FC236}">
                  <a16:creationId xmlns:a16="http://schemas.microsoft.com/office/drawing/2014/main" id="{00000000-0008-0000-0D00-000017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24600" name="OptionButton24" hidden="1">
              <a:extLst>
                <a:ext uri="{63B3BB69-23CF-44E3-9099-C40C66FF867C}">
                  <a14:compatExt spid="_x0000_s24600"/>
                </a:ext>
                <a:ext uri="{FF2B5EF4-FFF2-40B4-BE49-F238E27FC236}">
                  <a16:creationId xmlns:a16="http://schemas.microsoft.com/office/drawing/2014/main" id="{00000000-0008-0000-0D00-000018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24601" name="OptionButton25" hidden="1">
              <a:extLst>
                <a:ext uri="{63B3BB69-23CF-44E3-9099-C40C66FF867C}">
                  <a14:compatExt spid="_x0000_s24601"/>
                </a:ext>
                <a:ext uri="{FF2B5EF4-FFF2-40B4-BE49-F238E27FC236}">
                  <a16:creationId xmlns:a16="http://schemas.microsoft.com/office/drawing/2014/main" id="{00000000-0008-0000-0D00-000019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24602" name="OptionButton26" hidden="1">
              <a:extLst>
                <a:ext uri="{63B3BB69-23CF-44E3-9099-C40C66FF867C}">
                  <a14:compatExt spid="_x0000_s24602"/>
                </a:ext>
                <a:ext uri="{FF2B5EF4-FFF2-40B4-BE49-F238E27FC236}">
                  <a16:creationId xmlns:a16="http://schemas.microsoft.com/office/drawing/2014/main" id="{00000000-0008-0000-0D00-00001A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24603" name="OptionButton27" hidden="1">
              <a:extLst>
                <a:ext uri="{63B3BB69-23CF-44E3-9099-C40C66FF867C}">
                  <a14:compatExt spid="_x0000_s24603"/>
                </a:ext>
                <a:ext uri="{FF2B5EF4-FFF2-40B4-BE49-F238E27FC236}">
                  <a16:creationId xmlns:a16="http://schemas.microsoft.com/office/drawing/2014/main" id="{00000000-0008-0000-0D00-00001B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350520</xdr:colOff>
      <xdr:row>0</xdr:row>
      <xdr:rowOff>62045</xdr:rowOff>
    </xdr:from>
    <xdr:to>
      <xdr:col>11</xdr:col>
      <xdr:colOff>44299</xdr:colOff>
      <xdr:row>2</xdr:row>
      <xdr:rowOff>52388</xdr:rowOff>
    </xdr:to>
    <xdr:grpSp>
      <xdr:nvGrpSpPr>
        <xdr:cNvPr id="50" name="Group 49">
          <a:extLst>
            <a:ext uri="{FF2B5EF4-FFF2-40B4-BE49-F238E27FC236}">
              <a16:creationId xmlns:a16="http://schemas.microsoft.com/office/drawing/2014/main" id="{00000000-0008-0000-0D00-000032000000}"/>
            </a:ext>
          </a:extLst>
        </xdr:cNvPr>
        <xdr:cNvGrpSpPr/>
      </xdr:nvGrpSpPr>
      <xdr:grpSpPr>
        <a:xfrm>
          <a:off x="7818120" y="62045"/>
          <a:ext cx="370054" cy="352293"/>
          <a:chOff x="6151098" y="1631884"/>
          <a:chExt cx="220005" cy="221112"/>
        </a:xfrm>
      </xdr:grpSpPr>
      <xdr:sp macro="[0]!MenuSheet" textlink="">
        <xdr:nvSpPr>
          <xdr:cNvPr id="51" name="Oval 50">
            <a:extLst>
              <a:ext uri="{FF2B5EF4-FFF2-40B4-BE49-F238E27FC236}">
                <a16:creationId xmlns:a16="http://schemas.microsoft.com/office/drawing/2014/main" id="{00000000-0008-0000-0D00-000033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2" name="Graphic 26" descr="Hamburger Menu Icon with solid fill">
            <a:extLst>
              <a:ext uri="{FF2B5EF4-FFF2-40B4-BE49-F238E27FC236}">
                <a16:creationId xmlns:a16="http://schemas.microsoft.com/office/drawing/2014/main" id="{00000000-0008-0000-0D00-000034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1082040</xdr:colOff>
      <xdr:row>0</xdr:row>
      <xdr:rowOff>46805</xdr:rowOff>
    </xdr:from>
    <xdr:to>
      <xdr:col>11</xdr:col>
      <xdr:colOff>1436362</xdr:colOff>
      <xdr:row>2</xdr:row>
      <xdr:rowOff>37148</xdr:rowOff>
    </xdr:to>
    <xdr:grpSp>
      <xdr:nvGrpSpPr>
        <xdr:cNvPr id="53" name="Group 52">
          <a:extLst>
            <a:ext uri="{FF2B5EF4-FFF2-40B4-BE49-F238E27FC236}">
              <a16:creationId xmlns:a16="http://schemas.microsoft.com/office/drawing/2014/main" id="{00000000-0008-0000-0D00-000035000000}"/>
            </a:ext>
          </a:extLst>
        </xdr:cNvPr>
        <xdr:cNvGrpSpPr/>
      </xdr:nvGrpSpPr>
      <xdr:grpSpPr>
        <a:xfrm>
          <a:off x="9225915" y="46805"/>
          <a:ext cx="354322" cy="352293"/>
          <a:chOff x="9008261" y="62045"/>
          <a:chExt cx="354322" cy="356103"/>
        </a:xfrm>
      </xdr:grpSpPr>
      <xdr:sp macro="[0]!PreviousSheet" textlink="">
        <xdr:nvSpPr>
          <xdr:cNvPr id="54" name="Oval 53">
            <a:extLst>
              <a:ext uri="{FF2B5EF4-FFF2-40B4-BE49-F238E27FC236}">
                <a16:creationId xmlns:a16="http://schemas.microsoft.com/office/drawing/2014/main" id="{00000000-0008-0000-0D00-000036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5" name="Graphic 54" descr="Arrow: Straight with solid fill">
            <a:extLst>
              <a:ext uri="{FF2B5EF4-FFF2-40B4-BE49-F238E27FC236}">
                <a16:creationId xmlns:a16="http://schemas.microsoft.com/office/drawing/2014/main" id="{00000000-0008-0000-0D00-00003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1463040</xdr:colOff>
      <xdr:row>0</xdr:row>
      <xdr:rowOff>46805</xdr:rowOff>
    </xdr:from>
    <xdr:to>
      <xdr:col>12</xdr:col>
      <xdr:colOff>186682</xdr:colOff>
      <xdr:row>2</xdr:row>
      <xdr:rowOff>37148</xdr:rowOff>
    </xdr:to>
    <xdr:grpSp>
      <xdr:nvGrpSpPr>
        <xdr:cNvPr id="56" name="Group 55">
          <a:extLst>
            <a:ext uri="{FF2B5EF4-FFF2-40B4-BE49-F238E27FC236}">
              <a16:creationId xmlns:a16="http://schemas.microsoft.com/office/drawing/2014/main" id="{00000000-0008-0000-0D00-000038000000}"/>
            </a:ext>
          </a:extLst>
        </xdr:cNvPr>
        <xdr:cNvGrpSpPr/>
      </xdr:nvGrpSpPr>
      <xdr:grpSpPr>
        <a:xfrm>
          <a:off x="9606915" y="46805"/>
          <a:ext cx="352417" cy="352293"/>
          <a:chOff x="9511181" y="62045"/>
          <a:chExt cx="354322" cy="356103"/>
        </a:xfrm>
      </xdr:grpSpPr>
      <xdr:sp macro="[0]!NextSheet" textlink="">
        <xdr:nvSpPr>
          <xdr:cNvPr id="57" name="Oval 56">
            <a:extLst>
              <a:ext uri="{FF2B5EF4-FFF2-40B4-BE49-F238E27FC236}">
                <a16:creationId xmlns:a16="http://schemas.microsoft.com/office/drawing/2014/main" id="{00000000-0008-0000-0D00-000039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58" name="Graphic 57" descr="Arrow: Straight with solid fill">
            <a:extLst>
              <a:ext uri="{FF2B5EF4-FFF2-40B4-BE49-F238E27FC236}">
                <a16:creationId xmlns:a16="http://schemas.microsoft.com/office/drawing/2014/main" id="{00000000-0008-0000-0D00-00003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74779</xdr:colOff>
      <xdr:row>0</xdr:row>
      <xdr:rowOff>30480</xdr:rowOff>
    </xdr:from>
    <xdr:to>
      <xdr:col>11</xdr:col>
      <xdr:colOff>446738</xdr:colOff>
      <xdr:row>2</xdr:row>
      <xdr:rowOff>36357</xdr:rowOff>
    </xdr:to>
    <xdr:grpSp>
      <xdr:nvGrpSpPr>
        <xdr:cNvPr id="59" name="Group 58">
          <a:extLst>
            <a:ext uri="{FF2B5EF4-FFF2-40B4-BE49-F238E27FC236}">
              <a16:creationId xmlns:a16="http://schemas.microsoft.com/office/drawing/2014/main" id="{00000000-0008-0000-0D00-00003B000000}"/>
            </a:ext>
          </a:extLst>
        </xdr:cNvPr>
        <xdr:cNvGrpSpPr/>
      </xdr:nvGrpSpPr>
      <xdr:grpSpPr>
        <a:xfrm>
          <a:off x="8218654" y="30480"/>
          <a:ext cx="371959" cy="367827"/>
          <a:chOff x="8122920" y="45720"/>
          <a:chExt cx="371959" cy="371637"/>
        </a:xfrm>
      </xdr:grpSpPr>
      <xdr:sp macro="" textlink="">
        <xdr:nvSpPr>
          <xdr:cNvPr id="60" name="Oval 59">
            <a:extLst>
              <a:ext uri="{FF2B5EF4-FFF2-40B4-BE49-F238E27FC236}">
                <a16:creationId xmlns:a16="http://schemas.microsoft.com/office/drawing/2014/main" id="{00000000-0008-0000-0D00-00003C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61" name="TextBox 60">
            <a:extLst>
              <a:ext uri="{FF2B5EF4-FFF2-40B4-BE49-F238E27FC236}">
                <a16:creationId xmlns:a16="http://schemas.microsoft.com/office/drawing/2014/main" id="{00000000-0008-0000-0D00-00003D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190500</xdr:colOff>
      <xdr:row>1</xdr:row>
      <xdr:rowOff>66675</xdr:rowOff>
    </xdr:from>
    <xdr:to>
      <xdr:col>7</xdr:col>
      <xdr:colOff>1972310</xdr:colOff>
      <xdr:row>3</xdr:row>
      <xdr:rowOff>74295</xdr:rowOff>
    </xdr:to>
    <xdr:sp macro="" textlink="">
      <xdr:nvSpPr>
        <xdr:cNvPr id="48" name="TextBox 43">
          <a:extLst>
            <a:ext uri="{FF2B5EF4-FFF2-40B4-BE49-F238E27FC236}">
              <a16:creationId xmlns:a16="http://schemas.microsoft.com/office/drawing/2014/main" id="{00000000-0008-0000-0D00-000030000000}"/>
            </a:ext>
          </a:extLst>
        </xdr:cNvPr>
        <xdr:cNvSpPr txBox="1"/>
      </xdr:nvSpPr>
      <xdr:spPr>
        <a:xfrm>
          <a:off x="1857375" y="24765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57150</xdr:colOff>
      <xdr:row>0</xdr:row>
      <xdr:rowOff>57149</xdr:rowOff>
    </xdr:from>
    <xdr:to>
      <xdr:col>4</xdr:col>
      <xdr:colOff>10160</xdr:colOff>
      <xdr:row>5</xdr:row>
      <xdr:rowOff>152399</xdr:rowOff>
    </xdr:to>
    <xdr:sp macro="" textlink="">
      <xdr:nvSpPr>
        <xdr:cNvPr id="63" name="Oval 15">
          <a:extLst>
            <a:ext uri="{FF2B5EF4-FFF2-40B4-BE49-F238E27FC236}">
              <a16:creationId xmlns:a16="http://schemas.microsoft.com/office/drawing/2014/main" id="{00000000-0008-0000-0D00-00003F000000}"/>
            </a:ext>
          </a:extLst>
        </xdr:cNvPr>
        <xdr:cNvSpPr/>
      </xdr:nvSpPr>
      <xdr:spPr>
        <a:xfrm>
          <a:off x="666750" y="57149"/>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P3</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10</xdr:col>
      <xdr:colOff>655320</xdr:colOff>
      <xdr:row>0</xdr:row>
      <xdr:rowOff>54425</xdr:rowOff>
    </xdr:from>
    <xdr:to>
      <xdr:col>10</xdr:col>
      <xdr:colOff>1027279</xdr:colOff>
      <xdr:row>2</xdr:row>
      <xdr:rowOff>44768</xdr:rowOff>
    </xdr:to>
    <xdr:grpSp>
      <xdr:nvGrpSpPr>
        <xdr:cNvPr id="18" name="Group 17">
          <a:extLst>
            <a:ext uri="{FF2B5EF4-FFF2-40B4-BE49-F238E27FC236}">
              <a16:creationId xmlns:a16="http://schemas.microsoft.com/office/drawing/2014/main" id="{00000000-0008-0000-0E00-000012000000}"/>
            </a:ext>
          </a:extLst>
        </xdr:cNvPr>
        <xdr:cNvGrpSpPr/>
      </xdr:nvGrpSpPr>
      <xdr:grpSpPr>
        <a:xfrm>
          <a:off x="10685145" y="54425"/>
          <a:ext cx="371959" cy="352293"/>
          <a:chOff x="6151098" y="1631884"/>
          <a:chExt cx="220005" cy="221112"/>
        </a:xfrm>
      </xdr:grpSpPr>
      <xdr:sp macro="[0]!MenuSheet" textlink="">
        <xdr:nvSpPr>
          <xdr:cNvPr id="19" name="Oval 18">
            <a:extLst>
              <a:ext uri="{FF2B5EF4-FFF2-40B4-BE49-F238E27FC236}">
                <a16:creationId xmlns:a16="http://schemas.microsoft.com/office/drawing/2014/main" id="{00000000-0008-0000-0E00-000013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20" name="Graphic 26" descr="Hamburger Menu Icon with solid fill">
            <a:extLst>
              <a:ext uri="{FF2B5EF4-FFF2-40B4-BE49-F238E27FC236}">
                <a16:creationId xmlns:a16="http://schemas.microsoft.com/office/drawing/2014/main" id="{00000000-0008-0000-0E00-00001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10</xdr:col>
      <xdr:colOff>2065020</xdr:colOff>
      <xdr:row>0</xdr:row>
      <xdr:rowOff>39185</xdr:rowOff>
    </xdr:from>
    <xdr:to>
      <xdr:col>10</xdr:col>
      <xdr:colOff>2419342</xdr:colOff>
      <xdr:row>2</xdr:row>
      <xdr:rowOff>29528</xdr:rowOff>
    </xdr:to>
    <xdr:grpSp>
      <xdr:nvGrpSpPr>
        <xdr:cNvPr id="21" name="Group 20">
          <a:extLst>
            <a:ext uri="{FF2B5EF4-FFF2-40B4-BE49-F238E27FC236}">
              <a16:creationId xmlns:a16="http://schemas.microsoft.com/office/drawing/2014/main" id="{00000000-0008-0000-0E00-000015000000}"/>
            </a:ext>
          </a:extLst>
        </xdr:cNvPr>
        <xdr:cNvGrpSpPr/>
      </xdr:nvGrpSpPr>
      <xdr:grpSpPr>
        <a:xfrm>
          <a:off x="12094845" y="39185"/>
          <a:ext cx="354322" cy="352293"/>
          <a:chOff x="9008261" y="62045"/>
          <a:chExt cx="354322" cy="356103"/>
        </a:xfrm>
      </xdr:grpSpPr>
      <xdr:sp macro="[0]!PreviousSheet" textlink="">
        <xdr:nvSpPr>
          <xdr:cNvPr id="22" name="Oval 21">
            <a:extLst>
              <a:ext uri="{FF2B5EF4-FFF2-40B4-BE49-F238E27FC236}">
                <a16:creationId xmlns:a16="http://schemas.microsoft.com/office/drawing/2014/main" id="{00000000-0008-0000-0E00-000016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23" name="Graphic 22" descr="Arrow: Straight with solid fill">
            <a:extLst>
              <a:ext uri="{FF2B5EF4-FFF2-40B4-BE49-F238E27FC236}">
                <a16:creationId xmlns:a16="http://schemas.microsoft.com/office/drawing/2014/main" id="{00000000-0008-0000-0E00-00001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10</xdr:col>
      <xdr:colOff>2446020</xdr:colOff>
      <xdr:row>0</xdr:row>
      <xdr:rowOff>39185</xdr:rowOff>
    </xdr:from>
    <xdr:to>
      <xdr:col>11</xdr:col>
      <xdr:colOff>11422</xdr:colOff>
      <xdr:row>2</xdr:row>
      <xdr:rowOff>29528</xdr:rowOff>
    </xdr:to>
    <xdr:grpSp>
      <xdr:nvGrpSpPr>
        <xdr:cNvPr id="24" name="Group 23">
          <a:extLst>
            <a:ext uri="{FF2B5EF4-FFF2-40B4-BE49-F238E27FC236}">
              <a16:creationId xmlns:a16="http://schemas.microsoft.com/office/drawing/2014/main" id="{00000000-0008-0000-0E00-000018000000}"/>
            </a:ext>
          </a:extLst>
        </xdr:cNvPr>
        <xdr:cNvGrpSpPr/>
      </xdr:nvGrpSpPr>
      <xdr:grpSpPr>
        <a:xfrm>
          <a:off x="12475845" y="39185"/>
          <a:ext cx="356227" cy="352293"/>
          <a:chOff x="9511181" y="62045"/>
          <a:chExt cx="354322" cy="356103"/>
        </a:xfrm>
      </xdr:grpSpPr>
      <xdr:sp macro="[0]!NextSheet" textlink="">
        <xdr:nvSpPr>
          <xdr:cNvPr id="25" name="Oval 24">
            <a:extLst>
              <a:ext uri="{FF2B5EF4-FFF2-40B4-BE49-F238E27FC236}">
                <a16:creationId xmlns:a16="http://schemas.microsoft.com/office/drawing/2014/main" id="{00000000-0008-0000-0E00-000019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6" name="Graphic 25" descr="Arrow: Straight with solid fill">
            <a:extLst>
              <a:ext uri="{FF2B5EF4-FFF2-40B4-BE49-F238E27FC236}">
                <a16:creationId xmlns:a16="http://schemas.microsoft.com/office/drawing/2014/main" id="{00000000-0008-0000-0E00-00001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10</xdr:col>
      <xdr:colOff>1057759</xdr:colOff>
      <xdr:row>0</xdr:row>
      <xdr:rowOff>22860</xdr:rowOff>
    </xdr:from>
    <xdr:to>
      <xdr:col>10</xdr:col>
      <xdr:colOff>1429718</xdr:colOff>
      <xdr:row>2</xdr:row>
      <xdr:rowOff>28737</xdr:rowOff>
    </xdr:to>
    <xdr:grpSp>
      <xdr:nvGrpSpPr>
        <xdr:cNvPr id="27" name="Group 26">
          <a:extLst>
            <a:ext uri="{FF2B5EF4-FFF2-40B4-BE49-F238E27FC236}">
              <a16:creationId xmlns:a16="http://schemas.microsoft.com/office/drawing/2014/main" id="{00000000-0008-0000-0E00-00001B000000}"/>
            </a:ext>
          </a:extLst>
        </xdr:cNvPr>
        <xdr:cNvGrpSpPr/>
      </xdr:nvGrpSpPr>
      <xdr:grpSpPr>
        <a:xfrm>
          <a:off x="11087584" y="22860"/>
          <a:ext cx="371959" cy="367827"/>
          <a:chOff x="8122920" y="45720"/>
          <a:chExt cx="371959" cy="371637"/>
        </a:xfrm>
      </xdr:grpSpPr>
      <xdr:sp macro="" textlink="">
        <xdr:nvSpPr>
          <xdr:cNvPr id="28" name="Oval 27">
            <a:extLst>
              <a:ext uri="{FF2B5EF4-FFF2-40B4-BE49-F238E27FC236}">
                <a16:creationId xmlns:a16="http://schemas.microsoft.com/office/drawing/2014/main" id="{00000000-0008-0000-0E00-00001C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29" name="TextBox 28">
            <a:extLst>
              <a:ext uri="{FF2B5EF4-FFF2-40B4-BE49-F238E27FC236}">
                <a16:creationId xmlns:a16="http://schemas.microsoft.com/office/drawing/2014/main" id="{00000000-0008-0000-0E00-00001D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409574</xdr:colOff>
      <xdr:row>4</xdr:row>
      <xdr:rowOff>31750</xdr:rowOff>
    </xdr:from>
    <xdr:to>
      <xdr:col>8</xdr:col>
      <xdr:colOff>876299</xdr:colOff>
      <xdr:row>7</xdr:row>
      <xdr:rowOff>221297</xdr:rowOff>
    </xdr:to>
    <xdr:sp macro="" textlink="">
      <xdr:nvSpPr>
        <xdr:cNvPr id="30" name="TextBox 29">
          <a:extLst>
            <a:ext uri="{FF2B5EF4-FFF2-40B4-BE49-F238E27FC236}">
              <a16:creationId xmlns:a16="http://schemas.microsoft.com/office/drawing/2014/main" id="{00000000-0008-0000-0E00-00001E000000}"/>
            </a:ext>
          </a:extLst>
        </xdr:cNvPr>
        <xdr:cNvSpPr txBox="1"/>
      </xdr:nvSpPr>
      <xdr:spPr>
        <a:xfrm>
          <a:off x="1866899" y="698500"/>
          <a:ext cx="7858125" cy="789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a:latin typeface="+mn-lt"/>
              <a:cs typeface="Adobe Devanagari" panose="02040503050201020203" pitchFamily="18" charset="0"/>
            </a:rPr>
            <a:t> </a:t>
          </a:r>
          <a:r>
            <a:rPr lang="es-NI" sz="1400" b="1" u="sng">
              <a:latin typeface="+mn-lt"/>
              <a:cs typeface="Adobe Devanagari" panose="02040503050201020203" pitchFamily="18" charset="0"/>
            </a:rPr>
            <a:t>Indigenous Peoples’ Rights.</a:t>
          </a:r>
        </a:p>
        <a:p>
          <a:pPr algn="l"/>
          <a:r>
            <a:rPr lang="es-NI" sz="1400" b="1" u="sng">
              <a:latin typeface="+mn-lt"/>
              <a:cs typeface="Adobe Devanagari" panose="02040503050201020203" pitchFamily="18" charset="0"/>
            </a:rPr>
            <a:t> </a:t>
          </a:r>
          <a:r>
            <a:rPr lang="es-NI" sz="1400" b="0" u="none">
              <a:latin typeface="+mn-lt"/>
              <a:cs typeface="Adobe Devanagari" panose="02040503050201020203" pitchFamily="18" charset="0"/>
            </a:rPr>
            <a:t>The Organization</a:t>
          </a:r>
          <a:r>
            <a:rPr lang="es-NI" sz="1100" b="0">
              <a:solidFill>
                <a:schemeClr val="dk1"/>
              </a:solidFill>
              <a:effectLst/>
              <a:latin typeface="+mn-lt"/>
              <a:ea typeface="+mn-ea"/>
              <a:cs typeface="+mn-cs"/>
            </a:rPr>
            <a:t>*</a:t>
          </a:r>
          <a:r>
            <a:rPr lang="es-NI" sz="1400" b="0" u="none" baseline="0">
              <a:latin typeface="+mn-lt"/>
              <a:cs typeface="Adobe Devanagari" panose="02040503050201020203" pitchFamily="18" charset="0"/>
            </a:rPr>
            <a:t> </a:t>
          </a:r>
          <a:r>
            <a:rPr lang="es-NI" sz="1400" b="0" u="none">
              <a:latin typeface="+mn-lt"/>
              <a:cs typeface="Adobe Devanagari" panose="02040503050201020203" pitchFamily="18" charset="0"/>
            </a:rPr>
            <a:t>shall identify and uphold* Indigenous Peoples’* legal and customary rights* of ownership, use and management of land, territories and resources affected by management activitivities.</a:t>
          </a:r>
        </a:p>
        <a:p>
          <a:pPr algn="l"/>
          <a:endParaRPr lang="es-NI" sz="1400" b="0" u="none">
            <a:latin typeface="+mn-lt"/>
            <a:cs typeface="Adobe Devanagari" panose="02040503050201020203" pitchFamily="18" charset="0"/>
          </a:endParaRPr>
        </a:p>
        <a:p>
          <a:pPr algn="l"/>
          <a:endParaRPr lang="es-NI" sz="1400" b="0" u="none">
            <a:latin typeface="+mn-lt"/>
            <a:cs typeface="Adobe Devanagari" panose="02040503050201020203" pitchFamily="18" charset="0"/>
          </a:endParaRPr>
        </a:p>
      </xdr:txBody>
    </xdr:sp>
    <xdr:clientData/>
  </xdr:twoCellAnchor>
  <xdr:twoCellAnchor>
    <xdr:from>
      <xdr:col>1</xdr:col>
      <xdr:colOff>19050</xdr:colOff>
      <xdr:row>0</xdr:row>
      <xdr:rowOff>85725</xdr:rowOff>
    </xdr:from>
    <xdr:to>
      <xdr:col>3</xdr:col>
      <xdr:colOff>181610</xdr:colOff>
      <xdr:row>6</xdr:row>
      <xdr:rowOff>104775</xdr:rowOff>
    </xdr:to>
    <xdr:sp macro="" textlink="">
      <xdr:nvSpPr>
        <xdr:cNvPr id="32" name="Oval 15">
          <a:extLst>
            <a:ext uri="{FF2B5EF4-FFF2-40B4-BE49-F238E27FC236}">
              <a16:creationId xmlns:a16="http://schemas.microsoft.com/office/drawing/2014/main" id="{00000000-0008-0000-0E00-000020000000}"/>
            </a:ext>
          </a:extLst>
        </xdr:cNvPr>
        <xdr:cNvSpPr/>
      </xdr:nvSpPr>
      <xdr:spPr>
        <a:xfrm>
          <a:off x="628650" y="8572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P3</a:t>
          </a:r>
        </a:p>
      </xdr:txBody>
    </xdr:sp>
    <xdr:clientData/>
  </xdr:twoCellAnchor>
  <xdr:twoCellAnchor>
    <xdr:from>
      <xdr:col>4</xdr:col>
      <xdr:colOff>0</xdr:colOff>
      <xdr:row>1</xdr:row>
      <xdr:rowOff>0</xdr:rowOff>
    </xdr:from>
    <xdr:to>
      <xdr:col>6</xdr:col>
      <xdr:colOff>2861310</xdr:colOff>
      <xdr:row>3</xdr:row>
      <xdr:rowOff>7620</xdr:rowOff>
    </xdr:to>
    <xdr:sp macro="" textlink="">
      <xdr:nvSpPr>
        <xdr:cNvPr id="33" name="TextBox 28">
          <a:extLst>
            <a:ext uri="{FF2B5EF4-FFF2-40B4-BE49-F238E27FC236}">
              <a16:creationId xmlns:a16="http://schemas.microsoft.com/office/drawing/2014/main" id="{00000000-0008-0000-0E00-000021000000}"/>
            </a:ext>
          </a:extLst>
        </xdr:cNvPr>
        <xdr:cNvSpPr txBox="1"/>
      </xdr:nvSpPr>
      <xdr:spPr>
        <a:xfrm>
          <a:off x="2000250" y="180975"/>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4" name="Group 3">
          <a:extLst>
            <a:ext uri="{FF2B5EF4-FFF2-40B4-BE49-F238E27FC236}">
              <a16:creationId xmlns:a16="http://schemas.microsoft.com/office/drawing/2014/main" id="{00000000-0008-0000-0F00-000004000000}"/>
            </a:ext>
          </a:extLst>
        </xdr:cNvPr>
        <xdr:cNvGrpSpPr/>
      </xdr:nvGrpSpPr>
      <xdr:grpSpPr>
        <a:xfrm>
          <a:off x="8632976" y="54424"/>
          <a:ext cx="354322" cy="352294"/>
          <a:chOff x="5358618" y="1631884"/>
          <a:chExt cx="220005" cy="221112"/>
        </a:xfrm>
      </xdr:grpSpPr>
      <xdr:sp macro="[0]!Sheet18.Limp401" textlink="">
        <xdr:nvSpPr>
          <xdr:cNvPr id="5" name="Oval 4">
            <a:extLst>
              <a:ext uri="{FF2B5EF4-FFF2-40B4-BE49-F238E27FC236}">
                <a16:creationId xmlns:a16="http://schemas.microsoft.com/office/drawing/2014/main" id="{00000000-0008-0000-0F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18.Limp401">
        <xdr:nvPicPr>
          <xdr:cNvPr id="6" name="Graphic 5" descr="Garbage with solid fill">
            <a:extLst>
              <a:ext uri="{FF2B5EF4-FFF2-40B4-BE49-F238E27FC236}">
                <a16:creationId xmlns:a16="http://schemas.microsoft.com/office/drawing/2014/main" id="{00000000-0008-0000-0F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26625" name="OptionButton1" hidden="1">
              <a:extLst>
                <a:ext uri="{63B3BB69-23CF-44E3-9099-C40C66FF867C}">
                  <a14:compatExt spid="_x0000_s26625"/>
                </a:ext>
                <a:ext uri="{FF2B5EF4-FFF2-40B4-BE49-F238E27FC236}">
                  <a16:creationId xmlns:a16="http://schemas.microsoft.com/office/drawing/2014/main" id="{00000000-0008-0000-0F00-000001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9</xdr:row>
          <xdr:rowOff>22860</xdr:rowOff>
        </xdr:to>
        <xdr:sp macro="" textlink="">
          <xdr:nvSpPr>
            <xdr:cNvPr id="26626" name="OptionButton2" hidden="1">
              <a:extLst>
                <a:ext uri="{63B3BB69-23CF-44E3-9099-C40C66FF867C}">
                  <a14:compatExt spid="_x0000_s26626"/>
                </a:ext>
                <a:ext uri="{FF2B5EF4-FFF2-40B4-BE49-F238E27FC236}">
                  <a16:creationId xmlns:a16="http://schemas.microsoft.com/office/drawing/2014/main" id="{00000000-0008-0000-0F00-000002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26627" name="OptionButton3" hidden="1">
              <a:extLst>
                <a:ext uri="{63B3BB69-23CF-44E3-9099-C40C66FF867C}">
                  <a14:compatExt spid="_x0000_s26627"/>
                </a:ext>
                <a:ext uri="{FF2B5EF4-FFF2-40B4-BE49-F238E27FC236}">
                  <a16:creationId xmlns:a16="http://schemas.microsoft.com/office/drawing/2014/main" id="{00000000-0008-0000-0F00-000003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26628" name="OptionButton4" hidden="1">
              <a:extLst>
                <a:ext uri="{63B3BB69-23CF-44E3-9099-C40C66FF867C}">
                  <a14:compatExt spid="_x0000_s26628"/>
                </a:ext>
                <a:ext uri="{FF2B5EF4-FFF2-40B4-BE49-F238E27FC236}">
                  <a16:creationId xmlns:a16="http://schemas.microsoft.com/office/drawing/2014/main" id="{00000000-0008-0000-0F00-000004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26629" name="OptionButton5" hidden="1">
              <a:extLst>
                <a:ext uri="{63B3BB69-23CF-44E3-9099-C40C66FF867C}">
                  <a14:compatExt spid="_x0000_s26629"/>
                </a:ext>
                <a:ext uri="{FF2B5EF4-FFF2-40B4-BE49-F238E27FC236}">
                  <a16:creationId xmlns:a16="http://schemas.microsoft.com/office/drawing/2014/main" id="{00000000-0008-0000-0F00-000005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26630" name="OptionButton6" hidden="1">
              <a:extLst>
                <a:ext uri="{63B3BB69-23CF-44E3-9099-C40C66FF867C}">
                  <a14:compatExt spid="_x0000_s26630"/>
                </a:ext>
                <a:ext uri="{FF2B5EF4-FFF2-40B4-BE49-F238E27FC236}">
                  <a16:creationId xmlns:a16="http://schemas.microsoft.com/office/drawing/2014/main" id="{00000000-0008-0000-0F00-000006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17</xdr:row>
          <xdr:rowOff>388620</xdr:rowOff>
        </xdr:to>
        <xdr:sp macro="" textlink="">
          <xdr:nvSpPr>
            <xdr:cNvPr id="26631" name="OptionButton7" hidden="1">
              <a:extLst>
                <a:ext uri="{63B3BB69-23CF-44E3-9099-C40C66FF867C}">
                  <a14:compatExt spid="_x0000_s26631"/>
                </a:ext>
                <a:ext uri="{FF2B5EF4-FFF2-40B4-BE49-F238E27FC236}">
                  <a16:creationId xmlns:a16="http://schemas.microsoft.com/office/drawing/2014/main" id="{00000000-0008-0000-0F00-000007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17</xdr:row>
          <xdr:rowOff>388620</xdr:rowOff>
        </xdr:to>
        <xdr:sp macro="" textlink="">
          <xdr:nvSpPr>
            <xdr:cNvPr id="26632" name="OptionButton8" hidden="1">
              <a:extLst>
                <a:ext uri="{63B3BB69-23CF-44E3-9099-C40C66FF867C}">
                  <a14:compatExt spid="_x0000_s26632"/>
                </a:ext>
                <a:ext uri="{FF2B5EF4-FFF2-40B4-BE49-F238E27FC236}">
                  <a16:creationId xmlns:a16="http://schemas.microsoft.com/office/drawing/2014/main" id="{00000000-0008-0000-0F00-000008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26633" name="OptionButton9" hidden="1">
              <a:extLst>
                <a:ext uri="{63B3BB69-23CF-44E3-9099-C40C66FF867C}">
                  <a14:compatExt spid="_x0000_s26633"/>
                </a:ext>
                <a:ext uri="{FF2B5EF4-FFF2-40B4-BE49-F238E27FC236}">
                  <a16:creationId xmlns:a16="http://schemas.microsoft.com/office/drawing/2014/main" id="{00000000-0008-0000-0F00-000009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26634" name="OptionButton10" hidden="1">
              <a:extLst>
                <a:ext uri="{63B3BB69-23CF-44E3-9099-C40C66FF867C}">
                  <a14:compatExt spid="_x0000_s26634"/>
                </a:ext>
                <a:ext uri="{FF2B5EF4-FFF2-40B4-BE49-F238E27FC236}">
                  <a16:creationId xmlns:a16="http://schemas.microsoft.com/office/drawing/2014/main" id="{00000000-0008-0000-0F00-00000A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26635" name="OptionButton11" hidden="1">
              <a:extLst>
                <a:ext uri="{63B3BB69-23CF-44E3-9099-C40C66FF867C}">
                  <a14:compatExt spid="_x0000_s26635"/>
                </a:ext>
                <a:ext uri="{FF2B5EF4-FFF2-40B4-BE49-F238E27FC236}">
                  <a16:creationId xmlns:a16="http://schemas.microsoft.com/office/drawing/2014/main" id="{00000000-0008-0000-0F00-00000B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26636" name="OptionButton12" hidden="1">
              <a:extLst>
                <a:ext uri="{63B3BB69-23CF-44E3-9099-C40C66FF867C}">
                  <a14:compatExt spid="_x0000_s26636"/>
                </a:ext>
                <a:ext uri="{FF2B5EF4-FFF2-40B4-BE49-F238E27FC236}">
                  <a16:creationId xmlns:a16="http://schemas.microsoft.com/office/drawing/2014/main" id="{00000000-0008-0000-0F00-00000C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26637" name="OptionButton13" hidden="1">
              <a:extLst>
                <a:ext uri="{63B3BB69-23CF-44E3-9099-C40C66FF867C}">
                  <a14:compatExt spid="_x0000_s26637"/>
                </a:ext>
                <a:ext uri="{FF2B5EF4-FFF2-40B4-BE49-F238E27FC236}">
                  <a16:creationId xmlns:a16="http://schemas.microsoft.com/office/drawing/2014/main" id="{00000000-0008-0000-0F00-00000D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17</xdr:row>
          <xdr:rowOff>373380</xdr:rowOff>
        </xdr:to>
        <xdr:sp macro="" textlink="">
          <xdr:nvSpPr>
            <xdr:cNvPr id="26638" name="OptionButton14" hidden="1">
              <a:extLst>
                <a:ext uri="{63B3BB69-23CF-44E3-9099-C40C66FF867C}">
                  <a14:compatExt spid="_x0000_s26638"/>
                </a:ext>
                <a:ext uri="{FF2B5EF4-FFF2-40B4-BE49-F238E27FC236}">
                  <a16:creationId xmlns:a16="http://schemas.microsoft.com/office/drawing/2014/main" id="{00000000-0008-0000-0F00-00000E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26639" name="OptionButton15" hidden="1">
              <a:extLst>
                <a:ext uri="{63B3BB69-23CF-44E3-9099-C40C66FF867C}">
                  <a14:compatExt spid="_x0000_s26639"/>
                </a:ext>
                <a:ext uri="{FF2B5EF4-FFF2-40B4-BE49-F238E27FC236}">
                  <a16:creationId xmlns:a16="http://schemas.microsoft.com/office/drawing/2014/main" id="{00000000-0008-0000-0F00-00000F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26640" name="OptionButton16" hidden="1">
              <a:extLst>
                <a:ext uri="{63B3BB69-23CF-44E3-9099-C40C66FF867C}">
                  <a14:compatExt spid="_x0000_s26640"/>
                </a:ext>
                <a:ext uri="{FF2B5EF4-FFF2-40B4-BE49-F238E27FC236}">
                  <a16:creationId xmlns:a16="http://schemas.microsoft.com/office/drawing/2014/main" id="{00000000-0008-0000-0F00-000010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26641" name="OptionButton17" hidden="1">
              <a:extLst>
                <a:ext uri="{63B3BB69-23CF-44E3-9099-C40C66FF867C}">
                  <a14:compatExt spid="_x0000_s26641"/>
                </a:ext>
                <a:ext uri="{FF2B5EF4-FFF2-40B4-BE49-F238E27FC236}">
                  <a16:creationId xmlns:a16="http://schemas.microsoft.com/office/drawing/2014/main" id="{00000000-0008-0000-0F00-000011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26642" name="OptionButton18" hidden="1">
              <a:extLst>
                <a:ext uri="{63B3BB69-23CF-44E3-9099-C40C66FF867C}">
                  <a14:compatExt spid="_x0000_s26642"/>
                </a:ext>
                <a:ext uri="{FF2B5EF4-FFF2-40B4-BE49-F238E27FC236}">
                  <a16:creationId xmlns:a16="http://schemas.microsoft.com/office/drawing/2014/main" id="{00000000-0008-0000-0F00-000012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26643" name="OptionButton19" hidden="1">
              <a:extLst>
                <a:ext uri="{63B3BB69-23CF-44E3-9099-C40C66FF867C}">
                  <a14:compatExt spid="_x0000_s26643"/>
                </a:ext>
                <a:ext uri="{FF2B5EF4-FFF2-40B4-BE49-F238E27FC236}">
                  <a16:creationId xmlns:a16="http://schemas.microsoft.com/office/drawing/2014/main" id="{00000000-0008-0000-0F00-000013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26644" name="OptionButton20" hidden="1">
              <a:extLst>
                <a:ext uri="{63B3BB69-23CF-44E3-9099-C40C66FF867C}">
                  <a14:compatExt spid="_x0000_s26644"/>
                </a:ext>
                <a:ext uri="{FF2B5EF4-FFF2-40B4-BE49-F238E27FC236}">
                  <a16:creationId xmlns:a16="http://schemas.microsoft.com/office/drawing/2014/main" id="{00000000-0008-0000-0F00-000014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26645" name="OptionButton21" hidden="1">
              <a:extLst>
                <a:ext uri="{63B3BB69-23CF-44E3-9099-C40C66FF867C}">
                  <a14:compatExt spid="_x0000_s26645"/>
                </a:ext>
                <a:ext uri="{FF2B5EF4-FFF2-40B4-BE49-F238E27FC236}">
                  <a16:creationId xmlns:a16="http://schemas.microsoft.com/office/drawing/2014/main" id="{00000000-0008-0000-0F00-000015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26646" name="OptionButton22" hidden="1">
              <a:extLst>
                <a:ext uri="{63B3BB69-23CF-44E3-9099-C40C66FF867C}">
                  <a14:compatExt spid="_x0000_s26646"/>
                </a:ext>
                <a:ext uri="{FF2B5EF4-FFF2-40B4-BE49-F238E27FC236}">
                  <a16:creationId xmlns:a16="http://schemas.microsoft.com/office/drawing/2014/main" id="{00000000-0008-0000-0F00-000016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26647" name="OptionButton23" hidden="1">
              <a:extLst>
                <a:ext uri="{63B3BB69-23CF-44E3-9099-C40C66FF867C}">
                  <a14:compatExt spid="_x0000_s26647"/>
                </a:ext>
                <a:ext uri="{FF2B5EF4-FFF2-40B4-BE49-F238E27FC236}">
                  <a16:creationId xmlns:a16="http://schemas.microsoft.com/office/drawing/2014/main" id="{00000000-0008-0000-0F00-000017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26648" name="OptionButton24" hidden="1">
              <a:extLst>
                <a:ext uri="{63B3BB69-23CF-44E3-9099-C40C66FF867C}">
                  <a14:compatExt spid="_x0000_s26648"/>
                </a:ext>
                <a:ext uri="{FF2B5EF4-FFF2-40B4-BE49-F238E27FC236}">
                  <a16:creationId xmlns:a16="http://schemas.microsoft.com/office/drawing/2014/main" id="{00000000-0008-0000-0F00-000018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26649" name="OptionButton25" hidden="1">
              <a:extLst>
                <a:ext uri="{63B3BB69-23CF-44E3-9099-C40C66FF867C}">
                  <a14:compatExt spid="_x0000_s26649"/>
                </a:ext>
                <a:ext uri="{FF2B5EF4-FFF2-40B4-BE49-F238E27FC236}">
                  <a16:creationId xmlns:a16="http://schemas.microsoft.com/office/drawing/2014/main" id="{00000000-0008-0000-0F00-000019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26650" name="OptionButton26" hidden="1">
              <a:extLst>
                <a:ext uri="{63B3BB69-23CF-44E3-9099-C40C66FF867C}">
                  <a14:compatExt spid="_x0000_s26650"/>
                </a:ext>
                <a:ext uri="{FF2B5EF4-FFF2-40B4-BE49-F238E27FC236}">
                  <a16:creationId xmlns:a16="http://schemas.microsoft.com/office/drawing/2014/main" id="{00000000-0008-0000-0F00-00001A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26651" name="OptionButton27" hidden="1">
              <a:extLst>
                <a:ext uri="{63B3BB69-23CF-44E3-9099-C40C66FF867C}">
                  <a14:compatExt spid="_x0000_s26651"/>
                </a:ext>
                <a:ext uri="{FF2B5EF4-FFF2-40B4-BE49-F238E27FC236}">
                  <a16:creationId xmlns:a16="http://schemas.microsoft.com/office/drawing/2014/main" id="{00000000-0008-0000-0F00-00001B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26652" name="OptionButton28" hidden="1">
              <a:extLst>
                <a:ext uri="{63B3BB69-23CF-44E3-9099-C40C66FF867C}">
                  <a14:compatExt spid="_x0000_s26652"/>
                </a:ext>
                <a:ext uri="{FF2B5EF4-FFF2-40B4-BE49-F238E27FC236}">
                  <a16:creationId xmlns:a16="http://schemas.microsoft.com/office/drawing/2014/main" id="{00000000-0008-0000-0F00-00001C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26653" name="OptionButton29" hidden="1">
              <a:extLst>
                <a:ext uri="{63B3BB69-23CF-44E3-9099-C40C66FF867C}">
                  <a14:compatExt spid="_x0000_s26653"/>
                </a:ext>
                <a:ext uri="{FF2B5EF4-FFF2-40B4-BE49-F238E27FC236}">
                  <a16:creationId xmlns:a16="http://schemas.microsoft.com/office/drawing/2014/main" id="{00000000-0008-0000-0F00-00001D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26654" name="OptionButton30" hidden="1">
              <a:extLst>
                <a:ext uri="{63B3BB69-23CF-44E3-9099-C40C66FF867C}">
                  <a14:compatExt spid="_x0000_s26654"/>
                </a:ext>
                <a:ext uri="{FF2B5EF4-FFF2-40B4-BE49-F238E27FC236}">
                  <a16:creationId xmlns:a16="http://schemas.microsoft.com/office/drawing/2014/main" id="{00000000-0008-0000-0F00-00001E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365760</xdr:colOff>
      <xdr:row>0</xdr:row>
      <xdr:rowOff>69665</xdr:rowOff>
    </xdr:from>
    <xdr:to>
      <xdr:col>11</xdr:col>
      <xdr:colOff>59539</xdr:colOff>
      <xdr:row>2</xdr:row>
      <xdr:rowOff>60008</xdr:rowOff>
    </xdr:to>
    <xdr:grpSp>
      <xdr:nvGrpSpPr>
        <xdr:cNvPr id="65" name="Group 64">
          <a:extLst>
            <a:ext uri="{FF2B5EF4-FFF2-40B4-BE49-F238E27FC236}">
              <a16:creationId xmlns:a16="http://schemas.microsoft.com/office/drawing/2014/main" id="{00000000-0008-0000-0F00-000041000000}"/>
            </a:ext>
          </a:extLst>
        </xdr:cNvPr>
        <xdr:cNvGrpSpPr/>
      </xdr:nvGrpSpPr>
      <xdr:grpSpPr>
        <a:xfrm>
          <a:off x="7833360" y="69665"/>
          <a:ext cx="370054" cy="352293"/>
          <a:chOff x="6151098" y="1631884"/>
          <a:chExt cx="220005" cy="221112"/>
        </a:xfrm>
      </xdr:grpSpPr>
      <xdr:sp macro="[0]!MenuSheet" textlink="">
        <xdr:nvSpPr>
          <xdr:cNvPr id="66" name="Oval 65">
            <a:extLst>
              <a:ext uri="{FF2B5EF4-FFF2-40B4-BE49-F238E27FC236}">
                <a16:creationId xmlns:a16="http://schemas.microsoft.com/office/drawing/2014/main" id="{00000000-0008-0000-0F00-000042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67" name="Graphic 26" descr="Hamburger Menu Icon with solid fill">
            <a:extLst>
              <a:ext uri="{FF2B5EF4-FFF2-40B4-BE49-F238E27FC236}">
                <a16:creationId xmlns:a16="http://schemas.microsoft.com/office/drawing/2014/main" id="{00000000-0008-0000-0F00-000043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1097280</xdr:colOff>
      <xdr:row>0</xdr:row>
      <xdr:rowOff>54425</xdr:rowOff>
    </xdr:from>
    <xdr:to>
      <xdr:col>11</xdr:col>
      <xdr:colOff>1451602</xdr:colOff>
      <xdr:row>2</xdr:row>
      <xdr:rowOff>44768</xdr:rowOff>
    </xdr:to>
    <xdr:grpSp>
      <xdr:nvGrpSpPr>
        <xdr:cNvPr id="68" name="Group 67">
          <a:extLst>
            <a:ext uri="{FF2B5EF4-FFF2-40B4-BE49-F238E27FC236}">
              <a16:creationId xmlns:a16="http://schemas.microsoft.com/office/drawing/2014/main" id="{00000000-0008-0000-0F00-000044000000}"/>
            </a:ext>
          </a:extLst>
        </xdr:cNvPr>
        <xdr:cNvGrpSpPr/>
      </xdr:nvGrpSpPr>
      <xdr:grpSpPr>
        <a:xfrm>
          <a:off x="9241155" y="54425"/>
          <a:ext cx="354322" cy="352293"/>
          <a:chOff x="9008261" y="62045"/>
          <a:chExt cx="354322" cy="356103"/>
        </a:xfrm>
      </xdr:grpSpPr>
      <xdr:sp macro="[0]!PreviousSheet" textlink="">
        <xdr:nvSpPr>
          <xdr:cNvPr id="69" name="Oval 68">
            <a:extLst>
              <a:ext uri="{FF2B5EF4-FFF2-40B4-BE49-F238E27FC236}">
                <a16:creationId xmlns:a16="http://schemas.microsoft.com/office/drawing/2014/main" id="{00000000-0008-0000-0F00-000045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70" name="Graphic 69" descr="Arrow: Straight with solid fill">
            <a:extLst>
              <a:ext uri="{FF2B5EF4-FFF2-40B4-BE49-F238E27FC236}">
                <a16:creationId xmlns:a16="http://schemas.microsoft.com/office/drawing/2014/main" id="{00000000-0008-0000-0F00-000046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1478280</xdr:colOff>
      <xdr:row>0</xdr:row>
      <xdr:rowOff>54425</xdr:rowOff>
    </xdr:from>
    <xdr:to>
      <xdr:col>12</xdr:col>
      <xdr:colOff>201922</xdr:colOff>
      <xdr:row>2</xdr:row>
      <xdr:rowOff>44768</xdr:rowOff>
    </xdr:to>
    <xdr:grpSp>
      <xdr:nvGrpSpPr>
        <xdr:cNvPr id="71" name="Group 70">
          <a:extLst>
            <a:ext uri="{FF2B5EF4-FFF2-40B4-BE49-F238E27FC236}">
              <a16:creationId xmlns:a16="http://schemas.microsoft.com/office/drawing/2014/main" id="{00000000-0008-0000-0F00-000047000000}"/>
            </a:ext>
          </a:extLst>
        </xdr:cNvPr>
        <xdr:cNvGrpSpPr/>
      </xdr:nvGrpSpPr>
      <xdr:grpSpPr>
        <a:xfrm>
          <a:off x="9622155" y="54425"/>
          <a:ext cx="352417" cy="352293"/>
          <a:chOff x="9511181" y="62045"/>
          <a:chExt cx="354322" cy="356103"/>
        </a:xfrm>
      </xdr:grpSpPr>
      <xdr:sp macro="[0]!NextSheet" textlink="">
        <xdr:nvSpPr>
          <xdr:cNvPr id="72" name="Oval 71">
            <a:extLst>
              <a:ext uri="{FF2B5EF4-FFF2-40B4-BE49-F238E27FC236}">
                <a16:creationId xmlns:a16="http://schemas.microsoft.com/office/drawing/2014/main" id="{00000000-0008-0000-0F00-000048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73" name="Graphic 72" descr="Arrow: Straight with solid fill">
            <a:extLst>
              <a:ext uri="{FF2B5EF4-FFF2-40B4-BE49-F238E27FC236}">
                <a16:creationId xmlns:a16="http://schemas.microsoft.com/office/drawing/2014/main" id="{00000000-0008-0000-0F00-000049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90019</xdr:colOff>
      <xdr:row>0</xdr:row>
      <xdr:rowOff>38100</xdr:rowOff>
    </xdr:from>
    <xdr:to>
      <xdr:col>11</xdr:col>
      <xdr:colOff>461978</xdr:colOff>
      <xdr:row>2</xdr:row>
      <xdr:rowOff>43977</xdr:rowOff>
    </xdr:to>
    <xdr:grpSp>
      <xdr:nvGrpSpPr>
        <xdr:cNvPr id="74" name="Group 73">
          <a:extLst>
            <a:ext uri="{FF2B5EF4-FFF2-40B4-BE49-F238E27FC236}">
              <a16:creationId xmlns:a16="http://schemas.microsoft.com/office/drawing/2014/main" id="{00000000-0008-0000-0F00-00004A000000}"/>
            </a:ext>
          </a:extLst>
        </xdr:cNvPr>
        <xdr:cNvGrpSpPr/>
      </xdr:nvGrpSpPr>
      <xdr:grpSpPr>
        <a:xfrm>
          <a:off x="8233894" y="38100"/>
          <a:ext cx="371959" cy="367827"/>
          <a:chOff x="8122920" y="45720"/>
          <a:chExt cx="371959" cy="371637"/>
        </a:xfrm>
      </xdr:grpSpPr>
      <xdr:sp macro="" textlink="">
        <xdr:nvSpPr>
          <xdr:cNvPr id="75" name="Oval 74">
            <a:extLst>
              <a:ext uri="{FF2B5EF4-FFF2-40B4-BE49-F238E27FC236}">
                <a16:creationId xmlns:a16="http://schemas.microsoft.com/office/drawing/2014/main" id="{00000000-0008-0000-0F00-00004B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76" name="TextBox 75">
            <a:extLst>
              <a:ext uri="{FF2B5EF4-FFF2-40B4-BE49-F238E27FC236}">
                <a16:creationId xmlns:a16="http://schemas.microsoft.com/office/drawing/2014/main" id="{00000000-0008-0000-0F00-00004C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142875</xdr:colOff>
      <xdr:row>1</xdr:row>
      <xdr:rowOff>9525</xdr:rowOff>
    </xdr:from>
    <xdr:to>
      <xdr:col>7</xdr:col>
      <xdr:colOff>1924685</xdr:colOff>
      <xdr:row>3</xdr:row>
      <xdr:rowOff>17145</xdr:rowOff>
    </xdr:to>
    <xdr:sp macro="" textlink="">
      <xdr:nvSpPr>
        <xdr:cNvPr id="51" name="TextBox 43">
          <a:extLst>
            <a:ext uri="{FF2B5EF4-FFF2-40B4-BE49-F238E27FC236}">
              <a16:creationId xmlns:a16="http://schemas.microsoft.com/office/drawing/2014/main" id="{00000000-0008-0000-0F00-000033000000}"/>
            </a:ext>
          </a:extLst>
        </xdr:cNvPr>
        <xdr:cNvSpPr txBox="1"/>
      </xdr:nvSpPr>
      <xdr:spPr>
        <a:xfrm>
          <a:off x="1809750" y="19050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28575</xdr:colOff>
      <xdr:row>0</xdr:row>
      <xdr:rowOff>38100</xdr:rowOff>
    </xdr:from>
    <xdr:to>
      <xdr:col>3</xdr:col>
      <xdr:colOff>191135</xdr:colOff>
      <xdr:row>5</xdr:row>
      <xdr:rowOff>133350</xdr:rowOff>
    </xdr:to>
    <xdr:sp macro="" textlink="">
      <xdr:nvSpPr>
        <xdr:cNvPr id="52" name="Oval 15">
          <a:extLst>
            <a:ext uri="{FF2B5EF4-FFF2-40B4-BE49-F238E27FC236}">
              <a16:creationId xmlns:a16="http://schemas.microsoft.com/office/drawing/2014/main" id="{00000000-0008-0000-0F00-000034000000}"/>
            </a:ext>
          </a:extLst>
        </xdr:cNvPr>
        <xdr:cNvSpPr/>
      </xdr:nvSpPr>
      <xdr:spPr>
        <a:xfrm>
          <a:off x="638175" y="3810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P4</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4" name="Group 3">
          <a:extLst>
            <a:ext uri="{FF2B5EF4-FFF2-40B4-BE49-F238E27FC236}">
              <a16:creationId xmlns:a16="http://schemas.microsoft.com/office/drawing/2014/main" id="{00000000-0008-0000-1000-000004000000}"/>
            </a:ext>
          </a:extLst>
        </xdr:cNvPr>
        <xdr:cNvGrpSpPr/>
      </xdr:nvGrpSpPr>
      <xdr:grpSpPr>
        <a:xfrm>
          <a:off x="8632976" y="54424"/>
          <a:ext cx="354322" cy="352294"/>
          <a:chOff x="5358618" y="1631884"/>
          <a:chExt cx="220005" cy="221112"/>
        </a:xfrm>
      </xdr:grpSpPr>
      <xdr:sp macro="[0]!Sheet19.Limp402" textlink="">
        <xdr:nvSpPr>
          <xdr:cNvPr id="5" name="Oval 4">
            <a:extLst>
              <a:ext uri="{FF2B5EF4-FFF2-40B4-BE49-F238E27FC236}">
                <a16:creationId xmlns:a16="http://schemas.microsoft.com/office/drawing/2014/main" id="{00000000-0008-0000-10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19.Limp402">
        <xdr:nvPicPr>
          <xdr:cNvPr id="6" name="Graphic 5" descr="Garbage with solid fill">
            <a:extLst>
              <a:ext uri="{FF2B5EF4-FFF2-40B4-BE49-F238E27FC236}">
                <a16:creationId xmlns:a16="http://schemas.microsoft.com/office/drawing/2014/main" id="{00000000-0008-0000-10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27649" name="OptionButton1" hidden="1">
              <a:extLst>
                <a:ext uri="{63B3BB69-23CF-44E3-9099-C40C66FF867C}">
                  <a14:compatExt spid="_x0000_s27649"/>
                </a:ext>
                <a:ext uri="{FF2B5EF4-FFF2-40B4-BE49-F238E27FC236}">
                  <a16:creationId xmlns:a16="http://schemas.microsoft.com/office/drawing/2014/main" id="{00000000-0008-0000-1000-000001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9</xdr:row>
          <xdr:rowOff>15240</xdr:rowOff>
        </xdr:to>
        <xdr:sp macro="" textlink="">
          <xdr:nvSpPr>
            <xdr:cNvPr id="27650" name="OptionButton2" hidden="1">
              <a:extLst>
                <a:ext uri="{63B3BB69-23CF-44E3-9099-C40C66FF867C}">
                  <a14:compatExt spid="_x0000_s27650"/>
                </a:ext>
                <a:ext uri="{FF2B5EF4-FFF2-40B4-BE49-F238E27FC236}">
                  <a16:creationId xmlns:a16="http://schemas.microsoft.com/office/drawing/2014/main" id="{00000000-0008-0000-1000-000002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12</xdr:row>
          <xdr:rowOff>38100</xdr:rowOff>
        </xdr:to>
        <xdr:sp macro="" textlink="">
          <xdr:nvSpPr>
            <xdr:cNvPr id="27651" name="OptionButton3" hidden="1">
              <a:extLst>
                <a:ext uri="{63B3BB69-23CF-44E3-9099-C40C66FF867C}">
                  <a14:compatExt spid="_x0000_s27651"/>
                </a:ext>
                <a:ext uri="{FF2B5EF4-FFF2-40B4-BE49-F238E27FC236}">
                  <a16:creationId xmlns:a16="http://schemas.microsoft.com/office/drawing/2014/main" id="{00000000-0008-0000-1000-000003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12</xdr:row>
          <xdr:rowOff>38100</xdr:rowOff>
        </xdr:to>
        <xdr:sp macro="" textlink="">
          <xdr:nvSpPr>
            <xdr:cNvPr id="27652" name="OptionButton4" hidden="1">
              <a:extLst>
                <a:ext uri="{63B3BB69-23CF-44E3-9099-C40C66FF867C}">
                  <a14:compatExt spid="_x0000_s27652"/>
                </a:ext>
                <a:ext uri="{FF2B5EF4-FFF2-40B4-BE49-F238E27FC236}">
                  <a16:creationId xmlns:a16="http://schemas.microsoft.com/office/drawing/2014/main" id="{00000000-0008-0000-1000-000004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27653" name="OptionButton5" hidden="1">
              <a:extLst>
                <a:ext uri="{63B3BB69-23CF-44E3-9099-C40C66FF867C}">
                  <a14:compatExt spid="_x0000_s27653"/>
                </a:ext>
                <a:ext uri="{FF2B5EF4-FFF2-40B4-BE49-F238E27FC236}">
                  <a16:creationId xmlns:a16="http://schemas.microsoft.com/office/drawing/2014/main" id="{00000000-0008-0000-1000-000005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27654" name="OptionButton6" hidden="1">
              <a:extLst>
                <a:ext uri="{63B3BB69-23CF-44E3-9099-C40C66FF867C}">
                  <a14:compatExt spid="_x0000_s27654"/>
                </a:ext>
                <a:ext uri="{FF2B5EF4-FFF2-40B4-BE49-F238E27FC236}">
                  <a16:creationId xmlns:a16="http://schemas.microsoft.com/office/drawing/2014/main" id="{00000000-0008-0000-1000-000006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15240</xdr:rowOff>
        </xdr:to>
        <xdr:sp macro="" textlink="">
          <xdr:nvSpPr>
            <xdr:cNvPr id="27655" name="OptionButton7" hidden="1">
              <a:extLst>
                <a:ext uri="{63B3BB69-23CF-44E3-9099-C40C66FF867C}">
                  <a14:compatExt spid="_x0000_s27655"/>
                </a:ext>
                <a:ext uri="{FF2B5EF4-FFF2-40B4-BE49-F238E27FC236}">
                  <a16:creationId xmlns:a16="http://schemas.microsoft.com/office/drawing/2014/main" id="{00000000-0008-0000-1000-000007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15240</xdr:rowOff>
        </xdr:to>
        <xdr:sp macro="" textlink="">
          <xdr:nvSpPr>
            <xdr:cNvPr id="27656" name="OptionButton8" hidden="1">
              <a:extLst>
                <a:ext uri="{63B3BB69-23CF-44E3-9099-C40C66FF867C}">
                  <a14:compatExt spid="_x0000_s27656"/>
                </a:ext>
                <a:ext uri="{FF2B5EF4-FFF2-40B4-BE49-F238E27FC236}">
                  <a16:creationId xmlns:a16="http://schemas.microsoft.com/office/drawing/2014/main" id="{00000000-0008-0000-1000-000008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27657" name="OptionButton9" hidden="1">
              <a:extLst>
                <a:ext uri="{63B3BB69-23CF-44E3-9099-C40C66FF867C}">
                  <a14:compatExt spid="_x0000_s27657"/>
                </a:ext>
                <a:ext uri="{FF2B5EF4-FFF2-40B4-BE49-F238E27FC236}">
                  <a16:creationId xmlns:a16="http://schemas.microsoft.com/office/drawing/2014/main" id="{00000000-0008-0000-1000-000009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27658" name="OptionButton10" hidden="1">
              <a:extLst>
                <a:ext uri="{63B3BB69-23CF-44E3-9099-C40C66FF867C}">
                  <a14:compatExt spid="_x0000_s27658"/>
                </a:ext>
                <a:ext uri="{FF2B5EF4-FFF2-40B4-BE49-F238E27FC236}">
                  <a16:creationId xmlns:a16="http://schemas.microsoft.com/office/drawing/2014/main" id="{00000000-0008-0000-1000-00000A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27659" name="OptionButton11" hidden="1">
              <a:extLst>
                <a:ext uri="{63B3BB69-23CF-44E3-9099-C40C66FF867C}">
                  <a14:compatExt spid="_x0000_s27659"/>
                </a:ext>
                <a:ext uri="{FF2B5EF4-FFF2-40B4-BE49-F238E27FC236}">
                  <a16:creationId xmlns:a16="http://schemas.microsoft.com/office/drawing/2014/main" id="{00000000-0008-0000-1000-00000B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12</xdr:row>
          <xdr:rowOff>38100</xdr:rowOff>
        </xdr:to>
        <xdr:sp macro="" textlink="">
          <xdr:nvSpPr>
            <xdr:cNvPr id="27660" name="OptionButton12" hidden="1">
              <a:extLst>
                <a:ext uri="{63B3BB69-23CF-44E3-9099-C40C66FF867C}">
                  <a14:compatExt spid="_x0000_s27660"/>
                </a:ext>
                <a:ext uri="{FF2B5EF4-FFF2-40B4-BE49-F238E27FC236}">
                  <a16:creationId xmlns:a16="http://schemas.microsoft.com/office/drawing/2014/main" id="{00000000-0008-0000-1000-00000C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27661" name="OptionButton13" hidden="1">
              <a:extLst>
                <a:ext uri="{63B3BB69-23CF-44E3-9099-C40C66FF867C}">
                  <a14:compatExt spid="_x0000_s27661"/>
                </a:ext>
                <a:ext uri="{FF2B5EF4-FFF2-40B4-BE49-F238E27FC236}">
                  <a16:creationId xmlns:a16="http://schemas.microsoft.com/office/drawing/2014/main" id="{00000000-0008-0000-1000-00000D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0</xdr:rowOff>
        </xdr:to>
        <xdr:sp macro="" textlink="">
          <xdr:nvSpPr>
            <xdr:cNvPr id="27662" name="OptionButton14" hidden="1">
              <a:extLst>
                <a:ext uri="{63B3BB69-23CF-44E3-9099-C40C66FF867C}">
                  <a14:compatExt spid="_x0000_s27662"/>
                </a:ext>
                <a:ext uri="{FF2B5EF4-FFF2-40B4-BE49-F238E27FC236}">
                  <a16:creationId xmlns:a16="http://schemas.microsoft.com/office/drawing/2014/main" id="{00000000-0008-0000-1000-00000E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27663" name="OptionButton15" hidden="1">
              <a:extLst>
                <a:ext uri="{63B3BB69-23CF-44E3-9099-C40C66FF867C}">
                  <a14:compatExt spid="_x0000_s27663"/>
                </a:ext>
                <a:ext uri="{FF2B5EF4-FFF2-40B4-BE49-F238E27FC236}">
                  <a16:creationId xmlns:a16="http://schemas.microsoft.com/office/drawing/2014/main" id="{00000000-0008-0000-1000-00000F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27664" name="OptionButton16" hidden="1">
              <a:extLst>
                <a:ext uri="{63B3BB69-23CF-44E3-9099-C40C66FF867C}">
                  <a14:compatExt spid="_x0000_s27664"/>
                </a:ext>
                <a:ext uri="{FF2B5EF4-FFF2-40B4-BE49-F238E27FC236}">
                  <a16:creationId xmlns:a16="http://schemas.microsoft.com/office/drawing/2014/main" id="{00000000-0008-0000-1000-000010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27665" name="OptionButton17" hidden="1">
              <a:extLst>
                <a:ext uri="{63B3BB69-23CF-44E3-9099-C40C66FF867C}">
                  <a14:compatExt spid="_x0000_s27665"/>
                </a:ext>
                <a:ext uri="{FF2B5EF4-FFF2-40B4-BE49-F238E27FC236}">
                  <a16:creationId xmlns:a16="http://schemas.microsoft.com/office/drawing/2014/main" id="{00000000-0008-0000-1000-000011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27666" name="OptionButton18" hidden="1">
              <a:extLst>
                <a:ext uri="{63B3BB69-23CF-44E3-9099-C40C66FF867C}">
                  <a14:compatExt spid="_x0000_s27666"/>
                </a:ext>
                <a:ext uri="{FF2B5EF4-FFF2-40B4-BE49-F238E27FC236}">
                  <a16:creationId xmlns:a16="http://schemas.microsoft.com/office/drawing/2014/main" id="{00000000-0008-0000-1000-000012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27667" name="OptionButton19" hidden="1">
              <a:extLst>
                <a:ext uri="{63B3BB69-23CF-44E3-9099-C40C66FF867C}">
                  <a14:compatExt spid="_x0000_s27667"/>
                </a:ext>
                <a:ext uri="{FF2B5EF4-FFF2-40B4-BE49-F238E27FC236}">
                  <a16:creationId xmlns:a16="http://schemas.microsoft.com/office/drawing/2014/main" id="{00000000-0008-0000-1000-000013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27668" name="OptionButton20" hidden="1">
              <a:extLst>
                <a:ext uri="{63B3BB69-23CF-44E3-9099-C40C66FF867C}">
                  <a14:compatExt spid="_x0000_s27668"/>
                </a:ext>
                <a:ext uri="{FF2B5EF4-FFF2-40B4-BE49-F238E27FC236}">
                  <a16:creationId xmlns:a16="http://schemas.microsoft.com/office/drawing/2014/main" id="{00000000-0008-0000-1000-000014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27669" name="OptionButton21" hidden="1">
              <a:extLst>
                <a:ext uri="{63B3BB69-23CF-44E3-9099-C40C66FF867C}">
                  <a14:compatExt spid="_x0000_s27669"/>
                </a:ext>
                <a:ext uri="{FF2B5EF4-FFF2-40B4-BE49-F238E27FC236}">
                  <a16:creationId xmlns:a16="http://schemas.microsoft.com/office/drawing/2014/main" id="{00000000-0008-0000-1000-000015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27670" name="OptionButton22" hidden="1">
              <a:extLst>
                <a:ext uri="{63B3BB69-23CF-44E3-9099-C40C66FF867C}">
                  <a14:compatExt spid="_x0000_s27670"/>
                </a:ext>
                <a:ext uri="{FF2B5EF4-FFF2-40B4-BE49-F238E27FC236}">
                  <a16:creationId xmlns:a16="http://schemas.microsoft.com/office/drawing/2014/main" id="{00000000-0008-0000-1000-000016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27671" name="OptionButton23" hidden="1">
              <a:extLst>
                <a:ext uri="{63B3BB69-23CF-44E3-9099-C40C66FF867C}">
                  <a14:compatExt spid="_x0000_s27671"/>
                </a:ext>
                <a:ext uri="{FF2B5EF4-FFF2-40B4-BE49-F238E27FC236}">
                  <a16:creationId xmlns:a16="http://schemas.microsoft.com/office/drawing/2014/main" id="{00000000-0008-0000-1000-000017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27672" name="OptionButton24" hidden="1">
              <a:extLst>
                <a:ext uri="{63B3BB69-23CF-44E3-9099-C40C66FF867C}">
                  <a14:compatExt spid="_x0000_s27672"/>
                </a:ext>
                <a:ext uri="{FF2B5EF4-FFF2-40B4-BE49-F238E27FC236}">
                  <a16:creationId xmlns:a16="http://schemas.microsoft.com/office/drawing/2014/main" id="{00000000-0008-0000-1000-000018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27673" name="OptionButton25" hidden="1">
              <a:extLst>
                <a:ext uri="{63B3BB69-23CF-44E3-9099-C40C66FF867C}">
                  <a14:compatExt spid="_x0000_s27673"/>
                </a:ext>
                <a:ext uri="{FF2B5EF4-FFF2-40B4-BE49-F238E27FC236}">
                  <a16:creationId xmlns:a16="http://schemas.microsoft.com/office/drawing/2014/main" id="{00000000-0008-0000-1000-000019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27674" name="OptionButton26" hidden="1">
              <a:extLst>
                <a:ext uri="{63B3BB69-23CF-44E3-9099-C40C66FF867C}">
                  <a14:compatExt spid="_x0000_s27674"/>
                </a:ext>
                <a:ext uri="{FF2B5EF4-FFF2-40B4-BE49-F238E27FC236}">
                  <a16:creationId xmlns:a16="http://schemas.microsoft.com/office/drawing/2014/main" id="{00000000-0008-0000-1000-00001A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27675" name="OptionButton27" hidden="1">
              <a:extLst>
                <a:ext uri="{63B3BB69-23CF-44E3-9099-C40C66FF867C}">
                  <a14:compatExt spid="_x0000_s27675"/>
                </a:ext>
                <a:ext uri="{FF2B5EF4-FFF2-40B4-BE49-F238E27FC236}">
                  <a16:creationId xmlns:a16="http://schemas.microsoft.com/office/drawing/2014/main" id="{00000000-0008-0000-1000-00001B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27676" name="OptionButton28" hidden="1">
              <a:extLst>
                <a:ext uri="{63B3BB69-23CF-44E3-9099-C40C66FF867C}">
                  <a14:compatExt spid="_x0000_s27676"/>
                </a:ext>
                <a:ext uri="{FF2B5EF4-FFF2-40B4-BE49-F238E27FC236}">
                  <a16:creationId xmlns:a16="http://schemas.microsoft.com/office/drawing/2014/main" id="{00000000-0008-0000-1000-00001C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27677" name="OptionButton29" hidden="1">
              <a:extLst>
                <a:ext uri="{63B3BB69-23CF-44E3-9099-C40C66FF867C}">
                  <a14:compatExt spid="_x0000_s27677"/>
                </a:ext>
                <a:ext uri="{FF2B5EF4-FFF2-40B4-BE49-F238E27FC236}">
                  <a16:creationId xmlns:a16="http://schemas.microsoft.com/office/drawing/2014/main" id="{00000000-0008-0000-1000-00001D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27678" name="OptionButton30" hidden="1">
              <a:extLst>
                <a:ext uri="{63B3BB69-23CF-44E3-9099-C40C66FF867C}">
                  <a14:compatExt spid="_x0000_s27678"/>
                </a:ext>
                <a:ext uri="{FF2B5EF4-FFF2-40B4-BE49-F238E27FC236}">
                  <a16:creationId xmlns:a16="http://schemas.microsoft.com/office/drawing/2014/main" id="{00000000-0008-0000-1000-00001E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41</xdr:row>
          <xdr:rowOff>99060</xdr:rowOff>
        </xdr:from>
        <xdr:to>
          <xdr:col>7</xdr:col>
          <xdr:colOff>594360</xdr:colOff>
          <xdr:row>42</xdr:row>
          <xdr:rowOff>144780</xdr:rowOff>
        </xdr:to>
        <xdr:sp macro="" textlink="">
          <xdr:nvSpPr>
            <xdr:cNvPr id="27679" name="OptionButton31" hidden="1">
              <a:extLst>
                <a:ext uri="{63B3BB69-23CF-44E3-9099-C40C66FF867C}">
                  <a14:compatExt spid="_x0000_s27679"/>
                </a:ext>
                <a:ext uri="{FF2B5EF4-FFF2-40B4-BE49-F238E27FC236}">
                  <a16:creationId xmlns:a16="http://schemas.microsoft.com/office/drawing/2014/main" id="{00000000-0008-0000-1000-00001F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1882140</xdr:colOff>
          <xdr:row>41</xdr:row>
          <xdr:rowOff>99060</xdr:rowOff>
        </xdr:from>
        <xdr:to>
          <xdr:col>7</xdr:col>
          <xdr:colOff>3162300</xdr:colOff>
          <xdr:row>42</xdr:row>
          <xdr:rowOff>144780</xdr:rowOff>
        </xdr:to>
        <xdr:sp macro="" textlink="">
          <xdr:nvSpPr>
            <xdr:cNvPr id="27680" name="OptionButton32" hidden="1">
              <a:extLst>
                <a:ext uri="{63B3BB69-23CF-44E3-9099-C40C66FF867C}">
                  <a14:compatExt spid="_x0000_s27680"/>
                </a:ext>
                <a:ext uri="{FF2B5EF4-FFF2-40B4-BE49-F238E27FC236}">
                  <a16:creationId xmlns:a16="http://schemas.microsoft.com/office/drawing/2014/main" id="{00000000-0008-0000-1000-000020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41</xdr:row>
          <xdr:rowOff>99060</xdr:rowOff>
        </xdr:from>
        <xdr:to>
          <xdr:col>7</xdr:col>
          <xdr:colOff>1447800</xdr:colOff>
          <xdr:row>42</xdr:row>
          <xdr:rowOff>144780</xdr:rowOff>
        </xdr:to>
        <xdr:sp macro="" textlink="">
          <xdr:nvSpPr>
            <xdr:cNvPr id="27681" name="OptionButton33" hidden="1">
              <a:extLst>
                <a:ext uri="{63B3BB69-23CF-44E3-9099-C40C66FF867C}">
                  <a14:compatExt spid="_x0000_s27681"/>
                </a:ext>
                <a:ext uri="{FF2B5EF4-FFF2-40B4-BE49-F238E27FC236}">
                  <a16:creationId xmlns:a16="http://schemas.microsoft.com/office/drawing/2014/main" id="{00000000-0008-0000-1000-000021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45</xdr:row>
          <xdr:rowOff>22860</xdr:rowOff>
        </xdr:from>
        <xdr:to>
          <xdr:col>7</xdr:col>
          <xdr:colOff>571500</xdr:colOff>
          <xdr:row>45</xdr:row>
          <xdr:rowOff>251460</xdr:rowOff>
        </xdr:to>
        <xdr:sp macro="" textlink="">
          <xdr:nvSpPr>
            <xdr:cNvPr id="27682" name="OptionButton34" hidden="1">
              <a:extLst>
                <a:ext uri="{63B3BB69-23CF-44E3-9099-C40C66FF867C}">
                  <a14:compatExt spid="_x0000_s27682"/>
                </a:ext>
                <a:ext uri="{FF2B5EF4-FFF2-40B4-BE49-F238E27FC236}">
                  <a16:creationId xmlns:a16="http://schemas.microsoft.com/office/drawing/2014/main" id="{00000000-0008-0000-1000-000022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45</xdr:row>
          <xdr:rowOff>22860</xdr:rowOff>
        </xdr:from>
        <xdr:to>
          <xdr:col>7</xdr:col>
          <xdr:colOff>3139440</xdr:colOff>
          <xdr:row>45</xdr:row>
          <xdr:rowOff>251460</xdr:rowOff>
        </xdr:to>
        <xdr:sp macro="" textlink="">
          <xdr:nvSpPr>
            <xdr:cNvPr id="27683" name="OptionButton35" hidden="1">
              <a:extLst>
                <a:ext uri="{63B3BB69-23CF-44E3-9099-C40C66FF867C}">
                  <a14:compatExt spid="_x0000_s27683"/>
                </a:ext>
                <a:ext uri="{FF2B5EF4-FFF2-40B4-BE49-F238E27FC236}">
                  <a16:creationId xmlns:a16="http://schemas.microsoft.com/office/drawing/2014/main" id="{00000000-0008-0000-1000-000023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45</xdr:row>
          <xdr:rowOff>22860</xdr:rowOff>
        </xdr:from>
        <xdr:to>
          <xdr:col>7</xdr:col>
          <xdr:colOff>1424940</xdr:colOff>
          <xdr:row>45</xdr:row>
          <xdr:rowOff>251460</xdr:rowOff>
        </xdr:to>
        <xdr:sp macro="" textlink="">
          <xdr:nvSpPr>
            <xdr:cNvPr id="27684" name="OptionButton36" hidden="1">
              <a:extLst>
                <a:ext uri="{63B3BB69-23CF-44E3-9099-C40C66FF867C}">
                  <a14:compatExt spid="_x0000_s27684"/>
                </a:ext>
                <a:ext uri="{FF2B5EF4-FFF2-40B4-BE49-F238E27FC236}">
                  <a16:creationId xmlns:a16="http://schemas.microsoft.com/office/drawing/2014/main" id="{00000000-0008-0000-1000-000024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365760</xdr:colOff>
      <xdr:row>0</xdr:row>
      <xdr:rowOff>62045</xdr:rowOff>
    </xdr:from>
    <xdr:to>
      <xdr:col>11</xdr:col>
      <xdr:colOff>59539</xdr:colOff>
      <xdr:row>2</xdr:row>
      <xdr:rowOff>52388</xdr:rowOff>
    </xdr:to>
    <xdr:grpSp>
      <xdr:nvGrpSpPr>
        <xdr:cNvPr id="66" name="Group 65">
          <a:extLst>
            <a:ext uri="{FF2B5EF4-FFF2-40B4-BE49-F238E27FC236}">
              <a16:creationId xmlns:a16="http://schemas.microsoft.com/office/drawing/2014/main" id="{00000000-0008-0000-1000-000042000000}"/>
            </a:ext>
          </a:extLst>
        </xdr:cNvPr>
        <xdr:cNvGrpSpPr/>
      </xdr:nvGrpSpPr>
      <xdr:grpSpPr>
        <a:xfrm>
          <a:off x="7833360" y="62045"/>
          <a:ext cx="370054" cy="352293"/>
          <a:chOff x="6151098" y="1631884"/>
          <a:chExt cx="220005" cy="221112"/>
        </a:xfrm>
      </xdr:grpSpPr>
      <xdr:sp macro="[0]!MenuSheet" textlink="">
        <xdr:nvSpPr>
          <xdr:cNvPr id="67" name="Oval 66">
            <a:extLst>
              <a:ext uri="{FF2B5EF4-FFF2-40B4-BE49-F238E27FC236}">
                <a16:creationId xmlns:a16="http://schemas.microsoft.com/office/drawing/2014/main" id="{00000000-0008-0000-1000-000043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68" name="Graphic 26" descr="Hamburger Menu Icon with solid fill">
            <a:extLst>
              <a:ext uri="{FF2B5EF4-FFF2-40B4-BE49-F238E27FC236}">
                <a16:creationId xmlns:a16="http://schemas.microsoft.com/office/drawing/2014/main" id="{00000000-0008-0000-1000-000044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1097280</xdr:colOff>
      <xdr:row>0</xdr:row>
      <xdr:rowOff>46805</xdr:rowOff>
    </xdr:from>
    <xdr:to>
      <xdr:col>11</xdr:col>
      <xdr:colOff>1451602</xdr:colOff>
      <xdr:row>2</xdr:row>
      <xdr:rowOff>37148</xdr:rowOff>
    </xdr:to>
    <xdr:grpSp>
      <xdr:nvGrpSpPr>
        <xdr:cNvPr id="69" name="Group 68">
          <a:extLst>
            <a:ext uri="{FF2B5EF4-FFF2-40B4-BE49-F238E27FC236}">
              <a16:creationId xmlns:a16="http://schemas.microsoft.com/office/drawing/2014/main" id="{00000000-0008-0000-1000-000045000000}"/>
            </a:ext>
          </a:extLst>
        </xdr:cNvPr>
        <xdr:cNvGrpSpPr/>
      </xdr:nvGrpSpPr>
      <xdr:grpSpPr>
        <a:xfrm>
          <a:off x="9241155" y="46805"/>
          <a:ext cx="354322" cy="352293"/>
          <a:chOff x="9008261" y="62045"/>
          <a:chExt cx="354322" cy="356103"/>
        </a:xfrm>
      </xdr:grpSpPr>
      <xdr:sp macro="[0]!PreviousSheet" textlink="">
        <xdr:nvSpPr>
          <xdr:cNvPr id="70" name="Oval 69">
            <a:extLst>
              <a:ext uri="{FF2B5EF4-FFF2-40B4-BE49-F238E27FC236}">
                <a16:creationId xmlns:a16="http://schemas.microsoft.com/office/drawing/2014/main" id="{00000000-0008-0000-1000-000046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71" name="Graphic 70" descr="Arrow: Straight with solid fill">
            <a:extLst>
              <a:ext uri="{FF2B5EF4-FFF2-40B4-BE49-F238E27FC236}">
                <a16:creationId xmlns:a16="http://schemas.microsoft.com/office/drawing/2014/main" id="{00000000-0008-0000-1000-00004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1478280</xdr:colOff>
      <xdr:row>0</xdr:row>
      <xdr:rowOff>46805</xdr:rowOff>
    </xdr:from>
    <xdr:to>
      <xdr:col>12</xdr:col>
      <xdr:colOff>201922</xdr:colOff>
      <xdr:row>2</xdr:row>
      <xdr:rowOff>37148</xdr:rowOff>
    </xdr:to>
    <xdr:grpSp>
      <xdr:nvGrpSpPr>
        <xdr:cNvPr id="72" name="Group 71">
          <a:extLst>
            <a:ext uri="{FF2B5EF4-FFF2-40B4-BE49-F238E27FC236}">
              <a16:creationId xmlns:a16="http://schemas.microsoft.com/office/drawing/2014/main" id="{00000000-0008-0000-1000-000048000000}"/>
            </a:ext>
          </a:extLst>
        </xdr:cNvPr>
        <xdr:cNvGrpSpPr/>
      </xdr:nvGrpSpPr>
      <xdr:grpSpPr>
        <a:xfrm>
          <a:off x="9622155" y="46805"/>
          <a:ext cx="352417" cy="352293"/>
          <a:chOff x="9511181" y="62045"/>
          <a:chExt cx="354322" cy="356103"/>
        </a:xfrm>
      </xdr:grpSpPr>
      <xdr:sp macro="[0]!NextSheet" textlink="">
        <xdr:nvSpPr>
          <xdr:cNvPr id="73" name="Oval 72">
            <a:extLst>
              <a:ext uri="{FF2B5EF4-FFF2-40B4-BE49-F238E27FC236}">
                <a16:creationId xmlns:a16="http://schemas.microsoft.com/office/drawing/2014/main" id="{00000000-0008-0000-1000-000049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74" name="Graphic 73" descr="Arrow: Straight with solid fill">
            <a:extLst>
              <a:ext uri="{FF2B5EF4-FFF2-40B4-BE49-F238E27FC236}">
                <a16:creationId xmlns:a16="http://schemas.microsoft.com/office/drawing/2014/main" id="{00000000-0008-0000-1000-00004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90019</xdr:colOff>
      <xdr:row>0</xdr:row>
      <xdr:rowOff>30480</xdr:rowOff>
    </xdr:from>
    <xdr:to>
      <xdr:col>11</xdr:col>
      <xdr:colOff>461978</xdr:colOff>
      <xdr:row>2</xdr:row>
      <xdr:rowOff>36357</xdr:rowOff>
    </xdr:to>
    <xdr:grpSp>
      <xdr:nvGrpSpPr>
        <xdr:cNvPr id="75" name="Group 74">
          <a:extLst>
            <a:ext uri="{FF2B5EF4-FFF2-40B4-BE49-F238E27FC236}">
              <a16:creationId xmlns:a16="http://schemas.microsoft.com/office/drawing/2014/main" id="{00000000-0008-0000-1000-00004B000000}"/>
            </a:ext>
          </a:extLst>
        </xdr:cNvPr>
        <xdr:cNvGrpSpPr/>
      </xdr:nvGrpSpPr>
      <xdr:grpSpPr>
        <a:xfrm>
          <a:off x="8233894" y="30480"/>
          <a:ext cx="371959" cy="367827"/>
          <a:chOff x="8122920" y="45720"/>
          <a:chExt cx="371959" cy="371637"/>
        </a:xfrm>
      </xdr:grpSpPr>
      <xdr:sp macro="" textlink="">
        <xdr:nvSpPr>
          <xdr:cNvPr id="76" name="Oval 75">
            <a:extLst>
              <a:ext uri="{FF2B5EF4-FFF2-40B4-BE49-F238E27FC236}">
                <a16:creationId xmlns:a16="http://schemas.microsoft.com/office/drawing/2014/main" id="{00000000-0008-0000-1000-00004C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77" name="TextBox 76">
            <a:extLst>
              <a:ext uri="{FF2B5EF4-FFF2-40B4-BE49-F238E27FC236}">
                <a16:creationId xmlns:a16="http://schemas.microsoft.com/office/drawing/2014/main" id="{00000000-0008-0000-1000-00004D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171450</xdr:colOff>
      <xdr:row>1</xdr:row>
      <xdr:rowOff>9525</xdr:rowOff>
    </xdr:from>
    <xdr:to>
      <xdr:col>7</xdr:col>
      <xdr:colOff>1953260</xdr:colOff>
      <xdr:row>3</xdr:row>
      <xdr:rowOff>17145</xdr:rowOff>
    </xdr:to>
    <xdr:sp macro="" textlink="">
      <xdr:nvSpPr>
        <xdr:cNvPr id="58" name="TextBox 43">
          <a:extLst>
            <a:ext uri="{FF2B5EF4-FFF2-40B4-BE49-F238E27FC236}">
              <a16:creationId xmlns:a16="http://schemas.microsoft.com/office/drawing/2014/main" id="{00000000-0008-0000-1000-00003A000000}"/>
            </a:ext>
          </a:extLst>
        </xdr:cNvPr>
        <xdr:cNvSpPr txBox="1"/>
      </xdr:nvSpPr>
      <xdr:spPr>
        <a:xfrm>
          <a:off x="1838325" y="19050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66675</xdr:colOff>
      <xdr:row>0</xdr:row>
      <xdr:rowOff>47625</xdr:rowOff>
    </xdr:from>
    <xdr:to>
      <xdr:col>4</xdr:col>
      <xdr:colOff>19685</xdr:colOff>
      <xdr:row>5</xdr:row>
      <xdr:rowOff>142875</xdr:rowOff>
    </xdr:to>
    <xdr:sp macro="" textlink="">
      <xdr:nvSpPr>
        <xdr:cNvPr id="60" name="Oval 15">
          <a:extLst>
            <a:ext uri="{FF2B5EF4-FFF2-40B4-BE49-F238E27FC236}">
              <a16:creationId xmlns:a16="http://schemas.microsoft.com/office/drawing/2014/main" id="{00000000-0008-0000-1000-00003C000000}"/>
            </a:ext>
          </a:extLst>
        </xdr:cNvPr>
        <xdr:cNvSpPr/>
      </xdr:nvSpPr>
      <xdr:spPr>
        <a:xfrm>
          <a:off x="676275" y="4762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P4</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10</xdr:col>
      <xdr:colOff>678180</xdr:colOff>
      <xdr:row>0</xdr:row>
      <xdr:rowOff>31565</xdr:rowOff>
    </xdr:from>
    <xdr:to>
      <xdr:col>10</xdr:col>
      <xdr:colOff>1050139</xdr:colOff>
      <xdr:row>2</xdr:row>
      <xdr:rowOff>21908</xdr:rowOff>
    </xdr:to>
    <xdr:grpSp>
      <xdr:nvGrpSpPr>
        <xdr:cNvPr id="18" name="Group 17">
          <a:extLst>
            <a:ext uri="{FF2B5EF4-FFF2-40B4-BE49-F238E27FC236}">
              <a16:creationId xmlns:a16="http://schemas.microsoft.com/office/drawing/2014/main" id="{00000000-0008-0000-1100-000012000000}"/>
            </a:ext>
          </a:extLst>
        </xdr:cNvPr>
        <xdr:cNvGrpSpPr/>
      </xdr:nvGrpSpPr>
      <xdr:grpSpPr>
        <a:xfrm>
          <a:off x="11146155" y="31565"/>
          <a:ext cx="371959" cy="352293"/>
          <a:chOff x="6151098" y="1631884"/>
          <a:chExt cx="220005" cy="221112"/>
        </a:xfrm>
      </xdr:grpSpPr>
      <xdr:sp macro="[0]!MenuSheet" textlink="">
        <xdr:nvSpPr>
          <xdr:cNvPr id="19" name="Oval 18">
            <a:extLst>
              <a:ext uri="{FF2B5EF4-FFF2-40B4-BE49-F238E27FC236}">
                <a16:creationId xmlns:a16="http://schemas.microsoft.com/office/drawing/2014/main" id="{00000000-0008-0000-1100-000013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20" name="Graphic 26" descr="Hamburger Menu Icon with solid fill">
            <a:extLst>
              <a:ext uri="{FF2B5EF4-FFF2-40B4-BE49-F238E27FC236}">
                <a16:creationId xmlns:a16="http://schemas.microsoft.com/office/drawing/2014/main" id="{00000000-0008-0000-1100-00001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10</xdr:col>
      <xdr:colOff>2087880</xdr:colOff>
      <xdr:row>0</xdr:row>
      <xdr:rowOff>16325</xdr:rowOff>
    </xdr:from>
    <xdr:to>
      <xdr:col>10</xdr:col>
      <xdr:colOff>2442202</xdr:colOff>
      <xdr:row>2</xdr:row>
      <xdr:rowOff>6668</xdr:rowOff>
    </xdr:to>
    <xdr:grpSp>
      <xdr:nvGrpSpPr>
        <xdr:cNvPr id="21" name="Group 20">
          <a:extLst>
            <a:ext uri="{FF2B5EF4-FFF2-40B4-BE49-F238E27FC236}">
              <a16:creationId xmlns:a16="http://schemas.microsoft.com/office/drawing/2014/main" id="{00000000-0008-0000-1100-000015000000}"/>
            </a:ext>
          </a:extLst>
        </xdr:cNvPr>
        <xdr:cNvGrpSpPr/>
      </xdr:nvGrpSpPr>
      <xdr:grpSpPr>
        <a:xfrm>
          <a:off x="12555855" y="16325"/>
          <a:ext cx="354322" cy="352293"/>
          <a:chOff x="9008261" y="62045"/>
          <a:chExt cx="354322" cy="356103"/>
        </a:xfrm>
      </xdr:grpSpPr>
      <xdr:sp macro="[0]!PreviousSheet" textlink="">
        <xdr:nvSpPr>
          <xdr:cNvPr id="22" name="Oval 21">
            <a:extLst>
              <a:ext uri="{FF2B5EF4-FFF2-40B4-BE49-F238E27FC236}">
                <a16:creationId xmlns:a16="http://schemas.microsoft.com/office/drawing/2014/main" id="{00000000-0008-0000-1100-000016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23" name="Graphic 22" descr="Arrow: Straight with solid fill">
            <a:extLst>
              <a:ext uri="{FF2B5EF4-FFF2-40B4-BE49-F238E27FC236}">
                <a16:creationId xmlns:a16="http://schemas.microsoft.com/office/drawing/2014/main" id="{00000000-0008-0000-1100-00001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10</xdr:col>
      <xdr:colOff>2468880</xdr:colOff>
      <xdr:row>0</xdr:row>
      <xdr:rowOff>16325</xdr:rowOff>
    </xdr:from>
    <xdr:to>
      <xdr:col>11</xdr:col>
      <xdr:colOff>34282</xdr:colOff>
      <xdr:row>2</xdr:row>
      <xdr:rowOff>6668</xdr:rowOff>
    </xdr:to>
    <xdr:grpSp>
      <xdr:nvGrpSpPr>
        <xdr:cNvPr id="24" name="Group 23">
          <a:extLst>
            <a:ext uri="{FF2B5EF4-FFF2-40B4-BE49-F238E27FC236}">
              <a16:creationId xmlns:a16="http://schemas.microsoft.com/office/drawing/2014/main" id="{00000000-0008-0000-1100-000018000000}"/>
            </a:ext>
          </a:extLst>
        </xdr:cNvPr>
        <xdr:cNvGrpSpPr/>
      </xdr:nvGrpSpPr>
      <xdr:grpSpPr>
        <a:xfrm>
          <a:off x="12936855" y="16325"/>
          <a:ext cx="356227" cy="352293"/>
          <a:chOff x="9511181" y="62045"/>
          <a:chExt cx="354322" cy="356103"/>
        </a:xfrm>
      </xdr:grpSpPr>
      <xdr:sp macro="[0]!NextSheet" textlink="">
        <xdr:nvSpPr>
          <xdr:cNvPr id="25" name="Oval 24">
            <a:extLst>
              <a:ext uri="{FF2B5EF4-FFF2-40B4-BE49-F238E27FC236}">
                <a16:creationId xmlns:a16="http://schemas.microsoft.com/office/drawing/2014/main" id="{00000000-0008-0000-1100-000019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6" name="Graphic 25" descr="Arrow: Straight with solid fill">
            <a:extLst>
              <a:ext uri="{FF2B5EF4-FFF2-40B4-BE49-F238E27FC236}">
                <a16:creationId xmlns:a16="http://schemas.microsoft.com/office/drawing/2014/main" id="{00000000-0008-0000-1100-00001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10</xdr:col>
      <xdr:colOff>1080619</xdr:colOff>
      <xdr:row>0</xdr:row>
      <xdr:rowOff>0</xdr:rowOff>
    </xdr:from>
    <xdr:to>
      <xdr:col>10</xdr:col>
      <xdr:colOff>1452578</xdr:colOff>
      <xdr:row>2</xdr:row>
      <xdr:rowOff>5877</xdr:rowOff>
    </xdr:to>
    <xdr:grpSp>
      <xdr:nvGrpSpPr>
        <xdr:cNvPr id="27" name="Group 26">
          <a:extLst>
            <a:ext uri="{FF2B5EF4-FFF2-40B4-BE49-F238E27FC236}">
              <a16:creationId xmlns:a16="http://schemas.microsoft.com/office/drawing/2014/main" id="{00000000-0008-0000-1100-00001B000000}"/>
            </a:ext>
          </a:extLst>
        </xdr:cNvPr>
        <xdr:cNvGrpSpPr/>
      </xdr:nvGrpSpPr>
      <xdr:grpSpPr>
        <a:xfrm>
          <a:off x="11548594" y="0"/>
          <a:ext cx="371959" cy="367827"/>
          <a:chOff x="8122920" y="45720"/>
          <a:chExt cx="371959" cy="371637"/>
        </a:xfrm>
      </xdr:grpSpPr>
      <xdr:sp macro="" textlink="">
        <xdr:nvSpPr>
          <xdr:cNvPr id="28" name="Oval 27">
            <a:extLst>
              <a:ext uri="{FF2B5EF4-FFF2-40B4-BE49-F238E27FC236}">
                <a16:creationId xmlns:a16="http://schemas.microsoft.com/office/drawing/2014/main" id="{00000000-0008-0000-1100-00001C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29" name="TextBox 28">
            <a:extLst>
              <a:ext uri="{FF2B5EF4-FFF2-40B4-BE49-F238E27FC236}">
                <a16:creationId xmlns:a16="http://schemas.microsoft.com/office/drawing/2014/main" id="{00000000-0008-0000-1100-00001D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476250</xdr:colOff>
      <xdr:row>3</xdr:row>
      <xdr:rowOff>76200</xdr:rowOff>
    </xdr:from>
    <xdr:to>
      <xdr:col>9</xdr:col>
      <xdr:colOff>38100</xdr:colOff>
      <xdr:row>7</xdr:row>
      <xdr:rowOff>123825</xdr:rowOff>
    </xdr:to>
    <xdr:sp macro="" textlink="">
      <xdr:nvSpPr>
        <xdr:cNvPr id="30" name="TextBox 29">
          <a:extLst>
            <a:ext uri="{FF2B5EF4-FFF2-40B4-BE49-F238E27FC236}">
              <a16:creationId xmlns:a16="http://schemas.microsoft.com/office/drawing/2014/main" id="{00000000-0008-0000-1100-00001E000000}"/>
            </a:ext>
          </a:extLst>
        </xdr:cNvPr>
        <xdr:cNvSpPr txBox="1"/>
      </xdr:nvSpPr>
      <xdr:spPr>
        <a:xfrm>
          <a:off x="1933575" y="619125"/>
          <a:ext cx="8458200" cy="771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100">
              <a:latin typeface="+mn-lt"/>
              <a:cs typeface="Adobe Devanagari" panose="02040503050201020203" pitchFamily="18" charset="0"/>
            </a:rPr>
            <a:t> </a:t>
          </a:r>
          <a:r>
            <a:rPr lang="es-NI" sz="1400" b="1" u="sng">
              <a:latin typeface="+mn-lt"/>
              <a:cs typeface="Adobe Devanagari" panose="02040503050201020203" pitchFamily="18" charset="0"/>
            </a:rPr>
            <a:t>Community Relations.</a:t>
          </a:r>
        </a:p>
        <a:p>
          <a:pPr algn="l"/>
          <a:r>
            <a:rPr lang="es-NI" sz="1400" b="0" u="none">
              <a:latin typeface="+mn-lt"/>
              <a:cs typeface="Adobe Devanagari" panose="02040503050201020203" pitchFamily="18" charset="0"/>
            </a:rPr>
            <a:t>The Organization</a:t>
          </a:r>
          <a:r>
            <a:rPr lang="es-NI" sz="1100" b="0">
              <a:solidFill>
                <a:schemeClr val="dk1"/>
              </a:solidFill>
              <a:effectLst/>
              <a:latin typeface="+mn-lt"/>
              <a:ea typeface="+mn-ea"/>
              <a:cs typeface="+mn-cs"/>
            </a:rPr>
            <a:t>*</a:t>
          </a:r>
          <a:r>
            <a:rPr lang="es-NI" sz="1400" b="0" u="none" baseline="0">
              <a:latin typeface="+mn-lt"/>
              <a:cs typeface="Adobe Devanagari" panose="02040503050201020203" pitchFamily="18" charset="0"/>
            </a:rPr>
            <a:t> s</a:t>
          </a:r>
          <a:r>
            <a:rPr lang="es-NI" sz="1400" b="0" u="none">
              <a:latin typeface="+mn-lt"/>
              <a:cs typeface="Adobe Devanagari" panose="02040503050201020203" pitchFamily="18" charset="0"/>
            </a:rPr>
            <a:t>hall contribute to maintaining or enhancing the social and economic wellbeing of local communities.</a:t>
          </a:r>
        </a:p>
      </xdr:txBody>
    </xdr:sp>
    <xdr:clientData/>
  </xdr:twoCellAnchor>
  <xdr:twoCellAnchor>
    <xdr:from>
      <xdr:col>1</xdr:col>
      <xdr:colOff>0</xdr:colOff>
      <xdr:row>0</xdr:row>
      <xdr:rowOff>76200</xdr:rowOff>
    </xdr:from>
    <xdr:to>
      <xdr:col>3</xdr:col>
      <xdr:colOff>162560</xdr:colOff>
      <xdr:row>6</xdr:row>
      <xdr:rowOff>95250</xdr:rowOff>
    </xdr:to>
    <xdr:sp macro="" textlink="">
      <xdr:nvSpPr>
        <xdr:cNvPr id="32" name="Oval 15">
          <a:extLst>
            <a:ext uri="{FF2B5EF4-FFF2-40B4-BE49-F238E27FC236}">
              <a16:creationId xmlns:a16="http://schemas.microsoft.com/office/drawing/2014/main" id="{00000000-0008-0000-1100-000020000000}"/>
            </a:ext>
          </a:extLst>
        </xdr:cNvPr>
        <xdr:cNvSpPr/>
      </xdr:nvSpPr>
      <xdr:spPr>
        <a:xfrm>
          <a:off x="609600" y="7620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P4</a:t>
          </a:r>
        </a:p>
      </xdr:txBody>
    </xdr:sp>
    <xdr:clientData/>
  </xdr:twoCellAnchor>
  <xdr:twoCellAnchor>
    <xdr:from>
      <xdr:col>3</xdr:col>
      <xdr:colOff>466725</xdr:colOff>
      <xdr:row>0</xdr:row>
      <xdr:rowOff>133350</xdr:rowOff>
    </xdr:from>
    <xdr:to>
      <xdr:col>6</xdr:col>
      <xdr:colOff>2251710</xdr:colOff>
      <xdr:row>2</xdr:row>
      <xdr:rowOff>140970</xdr:rowOff>
    </xdr:to>
    <xdr:sp macro="" textlink="">
      <xdr:nvSpPr>
        <xdr:cNvPr id="33" name="TextBox 28">
          <a:extLst>
            <a:ext uri="{FF2B5EF4-FFF2-40B4-BE49-F238E27FC236}">
              <a16:creationId xmlns:a16="http://schemas.microsoft.com/office/drawing/2014/main" id="{00000000-0008-0000-1100-000021000000}"/>
            </a:ext>
          </a:extLst>
        </xdr:cNvPr>
        <xdr:cNvSpPr txBox="1"/>
      </xdr:nvSpPr>
      <xdr:spPr>
        <a:xfrm>
          <a:off x="1924050" y="133350"/>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3" name="Group 2">
          <a:extLst>
            <a:ext uri="{FF2B5EF4-FFF2-40B4-BE49-F238E27FC236}">
              <a16:creationId xmlns:a16="http://schemas.microsoft.com/office/drawing/2014/main" id="{00000000-0008-0000-1200-000003000000}"/>
            </a:ext>
          </a:extLst>
        </xdr:cNvPr>
        <xdr:cNvGrpSpPr/>
      </xdr:nvGrpSpPr>
      <xdr:grpSpPr>
        <a:xfrm>
          <a:off x="8699651" y="54424"/>
          <a:ext cx="354322" cy="352294"/>
          <a:chOff x="5358618" y="1631884"/>
          <a:chExt cx="220005" cy="221112"/>
        </a:xfrm>
      </xdr:grpSpPr>
      <xdr:sp macro="[0]!Sheet21.Limp501" textlink="">
        <xdr:nvSpPr>
          <xdr:cNvPr id="4" name="Oval 3">
            <a:extLst>
              <a:ext uri="{FF2B5EF4-FFF2-40B4-BE49-F238E27FC236}">
                <a16:creationId xmlns:a16="http://schemas.microsoft.com/office/drawing/2014/main" id="{00000000-0008-0000-1200-000004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21.Limp501">
        <xdr:nvPicPr>
          <xdr:cNvPr id="5" name="Graphic 4" descr="Garbage with solid fill">
            <a:extLst>
              <a:ext uri="{FF2B5EF4-FFF2-40B4-BE49-F238E27FC236}">
                <a16:creationId xmlns:a16="http://schemas.microsoft.com/office/drawing/2014/main" id="{00000000-0008-0000-12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83820</xdr:colOff>
          <xdr:row>8</xdr:row>
          <xdr:rowOff>68580</xdr:rowOff>
        </xdr:from>
        <xdr:to>
          <xdr:col>7</xdr:col>
          <xdr:colOff>541020</xdr:colOff>
          <xdr:row>8</xdr:row>
          <xdr:rowOff>297180</xdr:rowOff>
        </xdr:to>
        <xdr:sp macro="" textlink="">
          <xdr:nvSpPr>
            <xdr:cNvPr id="29697" name="OptionButton1" hidden="1">
              <a:extLst>
                <a:ext uri="{63B3BB69-23CF-44E3-9099-C40C66FF867C}">
                  <a14:compatExt spid="_x0000_s29697"/>
                </a:ext>
                <a:ext uri="{FF2B5EF4-FFF2-40B4-BE49-F238E27FC236}">
                  <a16:creationId xmlns:a16="http://schemas.microsoft.com/office/drawing/2014/main" id="{00000000-0008-0000-1200-00000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29698" name="OptionButton2" hidden="1">
              <a:extLst>
                <a:ext uri="{63B3BB69-23CF-44E3-9099-C40C66FF867C}">
                  <a14:compatExt spid="_x0000_s29698"/>
                </a:ext>
                <a:ext uri="{FF2B5EF4-FFF2-40B4-BE49-F238E27FC236}">
                  <a16:creationId xmlns:a16="http://schemas.microsoft.com/office/drawing/2014/main" id="{00000000-0008-0000-1200-000002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11</xdr:row>
          <xdr:rowOff>137160</xdr:rowOff>
        </xdr:from>
        <xdr:to>
          <xdr:col>7</xdr:col>
          <xdr:colOff>541020</xdr:colOff>
          <xdr:row>12</xdr:row>
          <xdr:rowOff>114300</xdr:rowOff>
        </xdr:to>
        <xdr:sp macro="" textlink="">
          <xdr:nvSpPr>
            <xdr:cNvPr id="29699" name="OptionButton3" hidden="1">
              <a:extLst>
                <a:ext uri="{63B3BB69-23CF-44E3-9099-C40C66FF867C}">
                  <a14:compatExt spid="_x0000_s29699"/>
                </a:ext>
                <a:ext uri="{FF2B5EF4-FFF2-40B4-BE49-F238E27FC236}">
                  <a16:creationId xmlns:a16="http://schemas.microsoft.com/office/drawing/2014/main" id="{00000000-0008-0000-1200-000003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12</xdr:row>
          <xdr:rowOff>121920</xdr:rowOff>
        </xdr:to>
        <xdr:sp macro="" textlink="">
          <xdr:nvSpPr>
            <xdr:cNvPr id="29700" name="OptionButton4" hidden="1">
              <a:extLst>
                <a:ext uri="{63B3BB69-23CF-44E3-9099-C40C66FF867C}">
                  <a14:compatExt spid="_x0000_s29700"/>
                </a:ext>
                <a:ext uri="{FF2B5EF4-FFF2-40B4-BE49-F238E27FC236}">
                  <a16:creationId xmlns:a16="http://schemas.microsoft.com/office/drawing/2014/main" id="{00000000-0008-0000-1200-000004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14</xdr:row>
          <xdr:rowOff>129540</xdr:rowOff>
        </xdr:from>
        <xdr:to>
          <xdr:col>7</xdr:col>
          <xdr:colOff>571500</xdr:colOff>
          <xdr:row>15</xdr:row>
          <xdr:rowOff>30480</xdr:rowOff>
        </xdr:to>
        <xdr:sp macro="" textlink="">
          <xdr:nvSpPr>
            <xdr:cNvPr id="29701" name="OptionButton5" hidden="1">
              <a:extLst>
                <a:ext uri="{63B3BB69-23CF-44E3-9099-C40C66FF867C}">
                  <a14:compatExt spid="_x0000_s29701"/>
                </a:ext>
                <a:ext uri="{FF2B5EF4-FFF2-40B4-BE49-F238E27FC236}">
                  <a16:creationId xmlns:a16="http://schemas.microsoft.com/office/drawing/2014/main" id="{00000000-0008-0000-1200-000005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15</xdr:row>
          <xdr:rowOff>38100</xdr:rowOff>
        </xdr:to>
        <xdr:sp macro="" textlink="">
          <xdr:nvSpPr>
            <xdr:cNvPr id="29702" name="OptionButton6" hidden="1">
              <a:extLst>
                <a:ext uri="{63B3BB69-23CF-44E3-9099-C40C66FF867C}">
                  <a14:compatExt spid="_x0000_s29702"/>
                </a:ext>
                <a:ext uri="{FF2B5EF4-FFF2-40B4-BE49-F238E27FC236}">
                  <a16:creationId xmlns:a16="http://schemas.microsoft.com/office/drawing/2014/main" id="{00000000-0008-0000-1200-000006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121920</xdr:rowOff>
        </xdr:to>
        <xdr:sp macro="" textlink="">
          <xdr:nvSpPr>
            <xdr:cNvPr id="29703" name="OptionButton7" hidden="1">
              <a:extLst>
                <a:ext uri="{63B3BB69-23CF-44E3-9099-C40C66FF867C}">
                  <a14:compatExt spid="_x0000_s29703"/>
                </a:ext>
                <a:ext uri="{FF2B5EF4-FFF2-40B4-BE49-F238E27FC236}">
                  <a16:creationId xmlns:a16="http://schemas.microsoft.com/office/drawing/2014/main" id="{00000000-0008-0000-1200-000007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121920</xdr:rowOff>
        </xdr:to>
        <xdr:sp macro="" textlink="">
          <xdr:nvSpPr>
            <xdr:cNvPr id="29704" name="OptionButton8" hidden="1">
              <a:extLst>
                <a:ext uri="{63B3BB69-23CF-44E3-9099-C40C66FF867C}">
                  <a14:compatExt spid="_x0000_s29704"/>
                </a:ext>
                <a:ext uri="{FF2B5EF4-FFF2-40B4-BE49-F238E27FC236}">
                  <a16:creationId xmlns:a16="http://schemas.microsoft.com/office/drawing/2014/main" id="{00000000-0008-0000-1200-000008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21</xdr:row>
          <xdr:rowOff>30480</xdr:rowOff>
        </xdr:to>
        <xdr:sp macro="" textlink="">
          <xdr:nvSpPr>
            <xdr:cNvPr id="29705" name="OptionButton9" hidden="1">
              <a:extLst>
                <a:ext uri="{63B3BB69-23CF-44E3-9099-C40C66FF867C}">
                  <a14:compatExt spid="_x0000_s29705"/>
                </a:ext>
                <a:ext uri="{FF2B5EF4-FFF2-40B4-BE49-F238E27FC236}">
                  <a16:creationId xmlns:a16="http://schemas.microsoft.com/office/drawing/2014/main" id="{00000000-0008-0000-1200-000009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21</xdr:row>
          <xdr:rowOff>30480</xdr:rowOff>
        </xdr:to>
        <xdr:sp macro="" textlink="">
          <xdr:nvSpPr>
            <xdr:cNvPr id="29706" name="OptionButton10" hidden="1">
              <a:extLst>
                <a:ext uri="{63B3BB69-23CF-44E3-9099-C40C66FF867C}">
                  <a14:compatExt spid="_x0000_s29706"/>
                </a:ext>
                <a:ext uri="{FF2B5EF4-FFF2-40B4-BE49-F238E27FC236}">
                  <a16:creationId xmlns:a16="http://schemas.microsoft.com/office/drawing/2014/main" id="{00000000-0008-0000-1200-00000A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29707" name="OptionButton11" hidden="1">
              <a:extLst>
                <a:ext uri="{63B3BB69-23CF-44E3-9099-C40C66FF867C}">
                  <a14:compatExt spid="_x0000_s29707"/>
                </a:ext>
                <a:ext uri="{FF2B5EF4-FFF2-40B4-BE49-F238E27FC236}">
                  <a16:creationId xmlns:a16="http://schemas.microsoft.com/office/drawing/2014/main" id="{00000000-0008-0000-1200-00000B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12</xdr:row>
          <xdr:rowOff>121920</xdr:rowOff>
        </xdr:to>
        <xdr:sp macro="" textlink="">
          <xdr:nvSpPr>
            <xdr:cNvPr id="29708" name="OptionButton12" hidden="1">
              <a:extLst>
                <a:ext uri="{63B3BB69-23CF-44E3-9099-C40C66FF867C}">
                  <a14:compatExt spid="_x0000_s29708"/>
                </a:ext>
                <a:ext uri="{FF2B5EF4-FFF2-40B4-BE49-F238E27FC236}">
                  <a16:creationId xmlns:a16="http://schemas.microsoft.com/office/drawing/2014/main" id="{00000000-0008-0000-1200-00000C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15</xdr:row>
          <xdr:rowOff>38100</xdr:rowOff>
        </xdr:to>
        <xdr:sp macro="" textlink="">
          <xdr:nvSpPr>
            <xdr:cNvPr id="29709" name="OptionButton13" hidden="1">
              <a:extLst>
                <a:ext uri="{63B3BB69-23CF-44E3-9099-C40C66FF867C}">
                  <a14:compatExt spid="_x0000_s29709"/>
                </a:ext>
                <a:ext uri="{FF2B5EF4-FFF2-40B4-BE49-F238E27FC236}">
                  <a16:creationId xmlns:a16="http://schemas.microsoft.com/office/drawing/2014/main" id="{00000000-0008-0000-1200-00000D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106680</xdr:rowOff>
        </xdr:to>
        <xdr:sp macro="" textlink="">
          <xdr:nvSpPr>
            <xdr:cNvPr id="29710" name="OptionButton14" hidden="1">
              <a:extLst>
                <a:ext uri="{63B3BB69-23CF-44E3-9099-C40C66FF867C}">
                  <a14:compatExt spid="_x0000_s29710"/>
                </a:ext>
                <a:ext uri="{FF2B5EF4-FFF2-40B4-BE49-F238E27FC236}">
                  <a16:creationId xmlns:a16="http://schemas.microsoft.com/office/drawing/2014/main" id="{00000000-0008-0000-1200-00000E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21</xdr:row>
          <xdr:rowOff>30480</xdr:rowOff>
        </xdr:to>
        <xdr:sp macro="" textlink="">
          <xdr:nvSpPr>
            <xdr:cNvPr id="29711" name="OptionButton15" hidden="1">
              <a:extLst>
                <a:ext uri="{63B3BB69-23CF-44E3-9099-C40C66FF867C}">
                  <a14:compatExt spid="_x0000_s29711"/>
                </a:ext>
                <a:ext uri="{FF2B5EF4-FFF2-40B4-BE49-F238E27FC236}">
                  <a16:creationId xmlns:a16="http://schemas.microsoft.com/office/drawing/2014/main" id="{00000000-0008-0000-1200-00000F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29712" name="OptionButton16" hidden="1">
              <a:extLst>
                <a:ext uri="{63B3BB69-23CF-44E3-9099-C40C66FF867C}">
                  <a14:compatExt spid="_x0000_s29712"/>
                </a:ext>
                <a:ext uri="{FF2B5EF4-FFF2-40B4-BE49-F238E27FC236}">
                  <a16:creationId xmlns:a16="http://schemas.microsoft.com/office/drawing/2014/main" id="{00000000-0008-0000-1200-000010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29713" name="OptionButton17" hidden="1">
              <a:extLst>
                <a:ext uri="{63B3BB69-23CF-44E3-9099-C40C66FF867C}">
                  <a14:compatExt spid="_x0000_s29713"/>
                </a:ext>
                <a:ext uri="{FF2B5EF4-FFF2-40B4-BE49-F238E27FC236}">
                  <a16:creationId xmlns:a16="http://schemas.microsoft.com/office/drawing/2014/main" id="{00000000-0008-0000-1200-00001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29714" name="OptionButton18" hidden="1">
              <a:extLst>
                <a:ext uri="{63B3BB69-23CF-44E3-9099-C40C66FF867C}">
                  <a14:compatExt spid="_x0000_s29714"/>
                </a:ext>
                <a:ext uri="{FF2B5EF4-FFF2-40B4-BE49-F238E27FC236}">
                  <a16:creationId xmlns:a16="http://schemas.microsoft.com/office/drawing/2014/main" id="{00000000-0008-0000-1200-000012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29715" name="OptionButton19" hidden="1">
              <a:extLst>
                <a:ext uri="{63B3BB69-23CF-44E3-9099-C40C66FF867C}">
                  <a14:compatExt spid="_x0000_s29715"/>
                </a:ext>
                <a:ext uri="{FF2B5EF4-FFF2-40B4-BE49-F238E27FC236}">
                  <a16:creationId xmlns:a16="http://schemas.microsoft.com/office/drawing/2014/main" id="{00000000-0008-0000-1200-000013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29716" name="OptionButton20" hidden="1">
              <a:extLst>
                <a:ext uri="{63B3BB69-23CF-44E3-9099-C40C66FF867C}">
                  <a14:compatExt spid="_x0000_s29716"/>
                </a:ext>
                <a:ext uri="{FF2B5EF4-FFF2-40B4-BE49-F238E27FC236}">
                  <a16:creationId xmlns:a16="http://schemas.microsoft.com/office/drawing/2014/main" id="{00000000-0008-0000-1200-000014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29717" name="OptionButton21" hidden="1">
              <a:extLst>
                <a:ext uri="{63B3BB69-23CF-44E3-9099-C40C66FF867C}">
                  <a14:compatExt spid="_x0000_s29717"/>
                </a:ext>
                <a:ext uri="{FF2B5EF4-FFF2-40B4-BE49-F238E27FC236}">
                  <a16:creationId xmlns:a16="http://schemas.microsoft.com/office/drawing/2014/main" id="{00000000-0008-0000-1200-000015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31</xdr:row>
          <xdr:rowOff>0</xdr:rowOff>
        </xdr:from>
        <xdr:to>
          <xdr:col>7</xdr:col>
          <xdr:colOff>556260</xdr:colOff>
          <xdr:row>31</xdr:row>
          <xdr:rowOff>228600</xdr:rowOff>
        </xdr:to>
        <xdr:sp macro="" textlink="">
          <xdr:nvSpPr>
            <xdr:cNvPr id="29718" name="OptionButton22" hidden="1">
              <a:extLst>
                <a:ext uri="{63B3BB69-23CF-44E3-9099-C40C66FF867C}">
                  <a14:compatExt spid="_x0000_s29718"/>
                </a:ext>
                <a:ext uri="{FF2B5EF4-FFF2-40B4-BE49-F238E27FC236}">
                  <a16:creationId xmlns:a16="http://schemas.microsoft.com/office/drawing/2014/main" id="{00000000-0008-0000-1200-000016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31</xdr:row>
          <xdr:rowOff>0</xdr:rowOff>
        </xdr:from>
        <xdr:to>
          <xdr:col>7</xdr:col>
          <xdr:colOff>3124200</xdr:colOff>
          <xdr:row>31</xdr:row>
          <xdr:rowOff>228600</xdr:rowOff>
        </xdr:to>
        <xdr:sp macro="" textlink="">
          <xdr:nvSpPr>
            <xdr:cNvPr id="29719" name="OptionButton23" hidden="1">
              <a:extLst>
                <a:ext uri="{63B3BB69-23CF-44E3-9099-C40C66FF867C}">
                  <a14:compatExt spid="_x0000_s29719"/>
                </a:ext>
                <a:ext uri="{FF2B5EF4-FFF2-40B4-BE49-F238E27FC236}">
                  <a16:creationId xmlns:a16="http://schemas.microsoft.com/office/drawing/2014/main" id="{00000000-0008-0000-1200-000017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31</xdr:row>
          <xdr:rowOff>0</xdr:rowOff>
        </xdr:from>
        <xdr:to>
          <xdr:col>7</xdr:col>
          <xdr:colOff>1409700</xdr:colOff>
          <xdr:row>31</xdr:row>
          <xdr:rowOff>228600</xdr:rowOff>
        </xdr:to>
        <xdr:sp macro="" textlink="">
          <xdr:nvSpPr>
            <xdr:cNvPr id="29720" name="OptionButton24" hidden="1">
              <a:extLst>
                <a:ext uri="{63B3BB69-23CF-44E3-9099-C40C66FF867C}">
                  <a14:compatExt spid="_x0000_s29720"/>
                </a:ext>
                <a:ext uri="{FF2B5EF4-FFF2-40B4-BE49-F238E27FC236}">
                  <a16:creationId xmlns:a16="http://schemas.microsoft.com/office/drawing/2014/main" id="{00000000-0008-0000-1200-000018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29721" name="OptionButton25" hidden="1">
              <a:extLst>
                <a:ext uri="{63B3BB69-23CF-44E3-9099-C40C66FF867C}">
                  <a14:compatExt spid="_x0000_s29721"/>
                </a:ext>
                <a:ext uri="{FF2B5EF4-FFF2-40B4-BE49-F238E27FC236}">
                  <a16:creationId xmlns:a16="http://schemas.microsoft.com/office/drawing/2014/main" id="{00000000-0008-0000-1200-000019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29722" name="OptionButton26" hidden="1">
              <a:extLst>
                <a:ext uri="{63B3BB69-23CF-44E3-9099-C40C66FF867C}">
                  <a14:compatExt spid="_x0000_s29722"/>
                </a:ext>
                <a:ext uri="{FF2B5EF4-FFF2-40B4-BE49-F238E27FC236}">
                  <a16:creationId xmlns:a16="http://schemas.microsoft.com/office/drawing/2014/main" id="{00000000-0008-0000-1200-00001A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29723" name="OptionButton27" hidden="1">
              <a:extLst>
                <a:ext uri="{63B3BB69-23CF-44E3-9099-C40C66FF867C}">
                  <a14:compatExt spid="_x0000_s29723"/>
                </a:ext>
                <a:ext uri="{FF2B5EF4-FFF2-40B4-BE49-F238E27FC236}">
                  <a16:creationId xmlns:a16="http://schemas.microsoft.com/office/drawing/2014/main" id="{00000000-0008-0000-1200-00001B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29724" name="OptionButton28" hidden="1">
              <a:extLst>
                <a:ext uri="{63B3BB69-23CF-44E3-9099-C40C66FF867C}">
                  <a14:compatExt spid="_x0000_s29724"/>
                </a:ext>
                <a:ext uri="{FF2B5EF4-FFF2-40B4-BE49-F238E27FC236}">
                  <a16:creationId xmlns:a16="http://schemas.microsoft.com/office/drawing/2014/main" id="{00000000-0008-0000-1200-00001C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29725" name="OptionButton29" hidden="1">
              <a:extLst>
                <a:ext uri="{63B3BB69-23CF-44E3-9099-C40C66FF867C}">
                  <a14:compatExt spid="_x0000_s29725"/>
                </a:ext>
                <a:ext uri="{FF2B5EF4-FFF2-40B4-BE49-F238E27FC236}">
                  <a16:creationId xmlns:a16="http://schemas.microsoft.com/office/drawing/2014/main" id="{00000000-0008-0000-1200-00001D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29726" name="OptionButton30" hidden="1">
              <a:extLst>
                <a:ext uri="{63B3BB69-23CF-44E3-9099-C40C66FF867C}">
                  <a14:compatExt spid="_x0000_s29726"/>
                </a:ext>
                <a:ext uri="{FF2B5EF4-FFF2-40B4-BE49-F238E27FC236}">
                  <a16:creationId xmlns:a16="http://schemas.microsoft.com/office/drawing/2014/main" id="{00000000-0008-0000-1200-00001E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41</xdr:row>
          <xdr:rowOff>99060</xdr:rowOff>
        </xdr:from>
        <xdr:to>
          <xdr:col>7</xdr:col>
          <xdr:colOff>594360</xdr:colOff>
          <xdr:row>42</xdr:row>
          <xdr:rowOff>30480</xdr:rowOff>
        </xdr:to>
        <xdr:sp macro="" textlink="">
          <xdr:nvSpPr>
            <xdr:cNvPr id="29727" name="OptionButton31" hidden="1">
              <a:extLst>
                <a:ext uri="{63B3BB69-23CF-44E3-9099-C40C66FF867C}">
                  <a14:compatExt spid="_x0000_s29727"/>
                </a:ext>
                <a:ext uri="{FF2B5EF4-FFF2-40B4-BE49-F238E27FC236}">
                  <a16:creationId xmlns:a16="http://schemas.microsoft.com/office/drawing/2014/main" id="{00000000-0008-0000-1200-00001F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1882140</xdr:colOff>
          <xdr:row>41</xdr:row>
          <xdr:rowOff>99060</xdr:rowOff>
        </xdr:from>
        <xdr:to>
          <xdr:col>7</xdr:col>
          <xdr:colOff>3162300</xdr:colOff>
          <xdr:row>42</xdr:row>
          <xdr:rowOff>30480</xdr:rowOff>
        </xdr:to>
        <xdr:sp macro="" textlink="">
          <xdr:nvSpPr>
            <xdr:cNvPr id="29728" name="OptionButton32" hidden="1">
              <a:extLst>
                <a:ext uri="{63B3BB69-23CF-44E3-9099-C40C66FF867C}">
                  <a14:compatExt spid="_x0000_s29728"/>
                </a:ext>
                <a:ext uri="{FF2B5EF4-FFF2-40B4-BE49-F238E27FC236}">
                  <a16:creationId xmlns:a16="http://schemas.microsoft.com/office/drawing/2014/main" id="{00000000-0008-0000-1200-000020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41</xdr:row>
          <xdr:rowOff>99060</xdr:rowOff>
        </xdr:from>
        <xdr:to>
          <xdr:col>7</xdr:col>
          <xdr:colOff>1447800</xdr:colOff>
          <xdr:row>42</xdr:row>
          <xdr:rowOff>30480</xdr:rowOff>
        </xdr:to>
        <xdr:sp macro="" textlink="">
          <xdr:nvSpPr>
            <xdr:cNvPr id="29729" name="OptionButton33" hidden="1">
              <a:extLst>
                <a:ext uri="{63B3BB69-23CF-44E3-9099-C40C66FF867C}">
                  <a14:compatExt spid="_x0000_s29729"/>
                </a:ext>
                <a:ext uri="{FF2B5EF4-FFF2-40B4-BE49-F238E27FC236}">
                  <a16:creationId xmlns:a16="http://schemas.microsoft.com/office/drawing/2014/main" id="{00000000-0008-0000-1200-00002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45</xdr:row>
          <xdr:rowOff>22860</xdr:rowOff>
        </xdr:from>
        <xdr:to>
          <xdr:col>7</xdr:col>
          <xdr:colOff>571500</xdr:colOff>
          <xdr:row>45</xdr:row>
          <xdr:rowOff>251460</xdr:rowOff>
        </xdr:to>
        <xdr:sp macro="" textlink="">
          <xdr:nvSpPr>
            <xdr:cNvPr id="29730" name="OptionButton34" hidden="1">
              <a:extLst>
                <a:ext uri="{63B3BB69-23CF-44E3-9099-C40C66FF867C}">
                  <a14:compatExt spid="_x0000_s29730"/>
                </a:ext>
                <a:ext uri="{FF2B5EF4-FFF2-40B4-BE49-F238E27FC236}">
                  <a16:creationId xmlns:a16="http://schemas.microsoft.com/office/drawing/2014/main" id="{00000000-0008-0000-1200-000022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45</xdr:row>
          <xdr:rowOff>22860</xdr:rowOff>
        </xdr:from>
        <xdr:to>
          <xdr:col>7</xdr:col>
          <xdr:colOff>3139440</xdr:colOff>
          <xdr:row>45</xdr:row>
          <xdr:rowOff>251460</xdr:rowOff>
        </xdr:to>
        <xdr:sp macro="" textlink="">
          <xdr:nvSpPr>
            <xdr:cNvPr id="29731" name="OptionButton35" hidden="1">
              <a:extLst>
                <a:ext uri="{63B3BB69-23CF-44E3-9099-C40C66FF867C}">
                  <a14:compatExt spid="_x0000_s29731"/>
                </a:ext>
                <a:ext uri="{FF2B5EF4-FFF2-40B4-BE49-F238E27FC236}">
                  <a16:creationId xmlns:a16="http://schemas.microsoft.com/office/drawing/2014/main" id="{00000000-0008-0000-1200-000023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45</xdr:row>
          <xdr:rowOff>22860</xdr:rowOff>
        </xdr:from>
        <xdr:to>
          <xdr:col>7</xdr:col>
          <xdr:colOff>1424940</xdr:colOff>
          <xdr:row>45</xdr:row>
          <xdr:rowOff>251460</xdr:rowOff>
        </xdr:to>
        <xdr:sp macro="" textlink="">
          <xdr:nvSpPr>
            <xdr:cNvPr id="29732" name="OptionButton36" hidden="1">
              <a:extLst>
                <a:ext uri="{63B3BB69-23CF-44E3-9099-C40C66FF867C}">
                  <a14:compatExt spid="_x0000_s29732"/>
                </a:ext>
                <a:ext uri="{FF2B5EF4-FFF2-40B4-BE49-F238E27FC236}">
                  <a16:creationId xmlns:a16="http://schemas.microsoft.com/office/drawing/2014/main" id="{00000000-0008-0000-1200-000024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48</xdr:row>
          <xdr:rowOff>137160</xdr:rowOff>
        </xdr:from>
        <xdr:to>
          <xdr:col>7</xdr:col>
          <xdr:colOff>571500</xdr:colOff>
          <xdr:row>49</xdr:row>
          <xdr:rowOff>182880</xdr:rowOff>
        </xdr:to>
        <xdr:sp macro="" textlink="">
          <xdr:nvSpPr>
            <xdr:cNvPr id="29733" name="OptionButton37" hidden="1">
              <a:extLst>
                <a:ext uri="{63B3BB69-23CF-44E3-9099-C40C66FF867C}">
                  <a14:compatExt spid="_x0000_s29733"/>
                </a:ext>
                <a:ext uri="{FF2B5EF4-FFF2-40B4-BE49-F238E27FC236}">
                  <a16:creationId xmlns:a16="http://schemas.microsoft.com/office/drawing/2014/main" id="{00000000-0008-0000-1200-000025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48</xdr:row>
          <xdr:rowOff>137160</xdr:rowOff>
        </xdr:from>
        <xdr:to>
          <xdr:col>7</xdr:col>
          <xdr:colOff>3139440</xdr:colOff>
          <xdr:row>49</xdr:row>
          <xdr:rowOff>182880</xdr:rowOff>
        </xdr:to>
        <xdr:sp macro="" textlink="">
          <xdr:nvSpPr>
            <xdr:cNvPr id="29734" name="OptionButton38" hidden="1">
              <a:extLst>
                <a:ext uri="{63B3BB69-23CF-44E3-9099-C40C66FF867C}">
                  <a14:compatExt spid="_x0000_s29734"/>
                </a:ext>
                <a:ext uri="{FF2B5EF4-FFF2-40B4-BE49-F238E27FC236}">
                  <a16:creationId xmlns:a16="http://schemas.microsoft.com/office/drawing/2014/main" id="{00000000-0008-0000-1200-000026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48</xdr:row>
          <xdr:rowOff>137160</xdr:rowOff>
        </xdr:from>
        <xdr:to>
          <xdr:col>7</xdr:col>
          <xdr:colOff>1424940</xdr:colOff>
          <xdr:row>49</xdr:row>
          <xdr:rowOff>182880</xdr:rowOff>
        </xdr:to>
        <xdr:sp macro="" textlink="">
          <xdr:nvSpPr>
            <xdr:cNvPr id="29735" name="OptionButton39" hidden="1">
              <a:extLst>
                <a:ext uri="{63B3BB69-23CF-44E3-9099-C40C66FF867C}">
                  <a14:compatExt spid="_x0000_s29735"/>
                </a:ext>
                <a:ext uri="{FF2B5EF4-FFF2-40B4-BE49-F238E27FC236}">
                  <a16:creationId xmlns:a16="http://schemas.microsoft.com/office/drawing/2014/main" id="{00000000-0008-0000-1200-000027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52</xdr:row>
          <xdr:rowOff>152400</xdr:rowOff>
        </xdr:from>
        <xdr:to>
          <xdr:col>7</xdr:col>
          <xdr:colOff>571500</xdr:colOff>
          <xdr:row>53</xdr:row>
          <xdr:rowOff>198120</xdr:rowOff>
        </xdr:to>
        <xdr:sp macro="" textlink="">
          <xdr:nvSpPr>
            <xdr:cNvPr id="29736" name="OptionButton40" hidden="1">
              <a:extLst>
                <a:ext uri="{63B3BB69-23CF-44E3-9099-C40C66FF867C}">
                  <a14:compatExt spid="_x0000_s29736"/>
                </a:ext>
                <a:ext uri="{FF2B5EF4-FFF2-40B4-BE49-F238E27FC236}">
                  <a16:creationId xmlns:a16="http://schemas.microsoft.com/office/drawing/2014/main" id="{00000000-0008-0000-1200-000028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52</xdr:row>
          <xdr:rowOff>152400</xdr:rowOff>
        </xdr:from>
        <xdr:to>
          <xdr:col>7</xdr:col>
          <xdr:colOff>3139440</xdr:colOff>
          <xdr:row>53</xdr:row>
          <xdr:rowOff>198120</xdr:rowOff>
        </xdr:to>
        <xdr:sp macro="" textlink="">
          <xdr:nvSpPr>
            <xdr:cNvPr id="29737" name="OptionButton41" hidden="1">
              <a:extLst>
                <a:ext uri="{63B3BB69-23CF-44E3-9099-C40C66FF867C}">
                  <a14:compatExt spid="_x0000_s29737"/>
                </a:ext>
                <a:ext uri="{FF2B5EF4-FFF2-40B4-BE49-F238E27FC236}">
                  <a16:creationId xmlns:a16="http://schemas.microsoft.com/office/drawing/2014/main" id="{00000000-0008-0000-1200-000029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52</xdr:row>
          <xdr:rowOff>152400</xdr:rowOff>
        </xdr:from>
        <xdr:to>
          <xdr:col>7</xdr:col>
          <xdr:colOff>1424940</xdr:colOff>
          <xdr:row>53</xdr:row>
          <xdr:rowOff>198120</xdr:rowOff>
        </xdr:to>
        <xdr:sp macro="" textlink="">
          <xdr:nvSpPr>
            <xdr:cNvPr id="29738" name="OptionButton42" hidden="1">
              <a:extLst>
                <a:ext uri="{63B3BB69-23CF-44E3-9099-C40C66FF867C}">
                  <a14:compatExt spid="_x0000_s29738"/>
                </a:ext>
                <a:ext uri="{FF2B5EF4-FFF2-40B4-BE49-F238E27FC236}">
                  <a16:creationId xmlns:a16="http://schemas.microsoft.com/office/drawing/2014/main" id="{00000000-0008-0000-1200-00002A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xdr:colOff>
          <xdr:row>56</xdr:row>
          <xdr:rowOff>144780</xdr:rowOff>
        </xdr:from>
        <xdr:to>
          <xdr:col>7</xdr:col>
          <xdr:colOff>579120</xdr:colOff>
          <xdr:row>57</xdr:row>
          <xdr:rowOff>190500</xdr:rowOff>
        </xdr:to>
        <xdr:sp macro="" textlink="">
          <xdr:nvSpPr>
            <xdr:cNvPr id="29739" name="OptionButton43" hidden="1">
              <a:extLst>
                <a:ext uri="{63B3BB69-23CF-44E3-9099-C40C66FF867C}">
                  <a14:compatExt spid="_x0000_s29739"/>
                </a:ext>
                <a:ext uri="{FF2B5EF4-FFF2-40B4-BE49-F238E27FC236}">
                  <a16:creationId xmlns:a16="http://schemas.microsoft.com/office/drawing/2014/main" id="{00000000-0008-0000-1200-00002B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1866900</xdr:colOff>
          <xdr:row>56</xdr:row>
          <xdr:rowOff>144780</xdr:rowOff>
        </xdr:from>
        <xdr:to>
          <xdr:col>7</xdr:col>
          <xdr:colOff>3147060</xdr:colOff>
          <xdr:row>57</xdr:row>
          <xdr:rowOff>190500</xdr:rowOff>
        </xdr:to>
        <xdr:sp macro="" textlink="">
          <xdr:nvSpPr>
            <xdr:cNvPr id="29740" name="OptionButton44" hidden="1">
              <a:extLst>
                <a:ext uri="{63B3BB69-23CF-44E3-9099-C40C66FF867C}">
                  <a14:compatExt spid="_x0000_s29740"/>
                </a:ext>
                <a:ext uri="{FF2B5EF4-FFF2-40B4-BE49-F238E27FC236}">
                  <a16:creationId xmlns:a16="http://schemas.microsoft.com/office/drawing/2014/main" id="{00000000-0008-0000-1200-00002C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56</xdr:row>
          <xdr:rowOff>144780</xdr:rowOff>
        </xdr:from>
        <xdr:to>
          <xdr:col>7</xdr:col>
          <xdr:colOff>1432560</xdr:colOff>
          <xdr:row>57</xdr:row>
          <xdr:rowOff>190500</xdr:rowOff>
        </xdr:to>
        <xdr:sp macro="" textlink="">
          <xdr:nvSpPr>
            <xdr:cNvPr id="29741" name="OptionButton45" hidden="1">
              <a:extLst>
                <a:ext uri="{63B3BB69-23CF-44E3-9099-C40C66FF867C}">
                  <a14:compatExt spid="_x0000_s29741"/>
                </a:ext>
                <a:ext uri="{FF2B5EF4-FFF2-40B4-BE49-F238E27FC236}">
                  <a16:creationId xmlns:a16="http://schemas.microsoft.com/office/drawing/2014/main" id="{00000000-0008-0000-1200-00002D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358140</xdr:colOff>
      <xdr:row>0</xdr:row>
      <xdr:rowOff>62045</xdr:rowOff>
    </xdr:from>
    <xdr:to>
      <xdr:col>11</xdr:col>
      <xdr:colOff>51919</xdr:colOff>
      <xdr:row>2</xdr:row>
      <xdr:rowOff>52388</xdr:rowOff>
    </xdr:to>
    <xdr:grpSp>
      <xdr:nvGrpSpPr>
        <xdr:cNvPr id="62" name="Group 61">
          <a:extLst>
            <a:ext uri="{FF2B5EF4-FFF2-40B4-BE49-F238E27FC236}">
              <a16:creationId xmlns:a16="http://schemas.microsoft.com/office/drawing/2014/main" id="{00000000-0008-0000-1200-00003E000000}"/>
            </a:ext>
          </a:extLst>
        </xdr:cNvPr>
        <xdr:cNvGrpSpPr/>
      </xdr:nvGrpSpPr>
      <xdr:grpSpPr>
        <a:xfrm>
          <a:off x="7892415" y="62045"/>
          <a:ext cx="370054" cy="352293"/>
          <a:chOff x="6151098" y="1631884"/>
          <a:chExt cx="220005" cy="221112"/>
        </a:xfrm>
      </xdr:grpSpPr>
      <xdr:sp macro="[0]!MenuSheet" textlink="">
        <xdr:nvSpPr>
          <xdr:cNvPr id="63" name="Oval 62">
            <a:extLst>
              <a:ext uri="{FF2B5EF4-FFF2-40B4-BE49-F238E27FC236}">
                <a16:creationId xmlns:a16="http://schemas.microsoft.com/office/drawing/2014/main" id="{00000000-0008-0000-1200-00003F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64" name="Graphic 26" descr="Hamburger Menu Icon with solid fill">
            <a:extLst>
              <a:ext uri="{FF2B5EF4-FFF2-40B4-BE49-F238E27FC236}">
                <a16:creationId xmlns:a16="http://schemas.microsoft.com/office/drawing/2014/main" id="{00000000-0008-0000-1200-000040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1089660</xdr:colOff>
      <xdr:row>0</xdr:row>
      <xdr:rowOff>46805</xdr:rowOff>
    </xdr:from>
    <xdr:to>
      <xdr:col>11</xdr:col>
      <xdr:colOff>1443982</xdr:colOff>
      <xdr:row>2</xdr:row>
      <xdr:rowOff>37148</xdr:rowOff>
    </xdr:to>
    <xdr:grpSp>
      <xdr:nvGrpSpPr>
        <xdr:cNvPr id="65" name="Group 64">
          <a:extLst>
            <a:ext uri="{FF2B5EF4-FFF2-40B4-BE49-F238E27FC236}">
              <a16:creationId xmlns:a16="http://schemas.microsoft.com/office/drawing/2014/main" id="{00000000-0008-0000-1200-000041000000}"/>
            </a:ext>
          </a:extLst>
        </xdr:cNvPr>
        <xdr:cNvGrpSpPr/>
      </xdr:nvGrpSpPr>
      <xdr:grpSpPr>
        <a:xfrm>
          <a:off x="9300210" y="46805"/>
          <a:ext cx="354322" cy="352293"/>
          <a:chOff x="9008261" y="62045"/>
          <a:chExt cx="354322" cy="356103"/>
        </a:xfrm>
      </xdr:grpSpPr>
      <xdr:sp macro="[0]!PreviousSheet" textlink="">
        <xdr:nvSpPr>
          <xdr:cNvPr id="66" name="Oval 65">
            <a:extLst>
              <a:ext uri="{FF2B5EF4-FFF2-40B4-BE49-F238E27FC236}">
                <a16:creationId xmlns:a16="http://schemas.microsoft.com/office/drawing/2014/main" id="{00000000-0008-0000-1200-000042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67" name="Graphic 66" descr="Arrow: Straight with solid fill">
            <a:extLst>
              <a:ext uri="{FF2B5EF4-FFF2-40B4-BE49-F238E27FC236}">
                <a16:creationId xmlns:a16="http://schemas.microsoft.com/office/drawing/2014/main" id="{00000000-0008-0000-1200-000043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1470660</xdr:colOff>
      <xdr:row>0</xdr:row>
      <xdr:rowOff>46805</xdr:rowOff>
    </xdr:from>
    <xdr:to>
      <xdr:col>12</xdr:col>
      <xdr:colOff>194302</xdr:colOff>
      <xdr:row>2</xdr:row>
      <xdr:rowOff>37148</xdr:rowOff>
    </xdr:to>
    <xdr:grpSp>
      <xdr:nvGrpSpPr>
        <xdr:cNvPr id="68" name="Group 67">
          <a:extLst>
            <a:ext uri="{FF2B5EF4-FFF2-40B4-BE49-F238E27FC236}">
              <a16:creationId xmlns:a16="http://schemas.microsoft.com/office/drawing/2014/main" id="{00000000-0008-0000-1200-000044000000}"/>
            </a:ext>
          </a:extLst>
        </xdr:cNvPr>
        <xdr:cNvGrpSpPr/>
      </xdr:nvGrpSpPr>
      <xdr:grpSpPr>
        <a:xfrm>
          <a:off x="9681210" y="46805"/>
          <a:ext cx="352417" cy="352293"/>
          <a:chOff x="9511181" y="62045"/>
          <a:chExt cx="354322" cy="356103"/>
        </a:xfrm>
      </xdr:grpSpPr>
      <xdr:sp macro="[0]!NextSheet" textlink="">
        <xdr:nvSpPr>
          <xdr:cNvPr id="69" name="Oval 68">
            <a:extLst>
              <a:ext uri="{FF2B5EF4-FFF2-40B4-BE49-F238E27FC236}">
                <a16:creationId xmlns:a16="http://schemas.microsoft.com/office/drawing/2014/main" id="{00000000-0008-0000-1200-000045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70" name="Graphic 69" descr="Arrow: Straight with solid fill">
            <a:extLst>
              <a:ext uri="{FF2B5EF4-FFF2-40B4-BE49-F238E27FC236}">
                <a16:creationId xmlns:a16="http://schemas.microsoft.com/office/drawing/2014/main" id="{00000000-0008-0000-1200-000046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82399</xdr:colOff>
      <xdr:row>0</xdr:row>
      <xdr:rowOff>30480</xdr:rowOff>
    </xdr:from>
    <xdr:to>
      <xdr:col>11</xdr:col>
      <xdr:colOff>454358</xdr:colOff>
      <xdr:row>2</xdr:row>
      <xdr:rowOff>36357</xdr:rowOff>
    </xdr:to>
    <xdr:grpSp>
      <xdr:nvGrpSpPr>
        <xdr:cNvPr id="71" name="Group 70">
          <a:extLst>
            <a:ext uri="{FF2B5EF4-FFF2-40B4-BE49-F238E27FC236}">
              <a16:creationId xmlns:a16="http://schemas.microsoft.com/office/drawing/2014/main" id="{00000000-0008-0000-1200-000047000000}"/>
            </a:ext>
          </a:extLst>
        </xdr:cNvPr>
        <xdr:cNvGrpSpPr/>
      </xdr:nvGrpSpPr>
      <xdr:grpSpPr>
        <a:xfrm>
          <a:off x="8292949" y="30480"/>
          <a:ext cx="371959" cy="367827"/>
          <a:chOff x="8122920" y="45720"/>
          <a:chExt cx="371959" cy="371637"/>
        </a:xfrm>
      </xdr:grpSpPr>
      <xdr:sp macro="" textlink="">
        <xdr:nvSpPr>
          <xdr:cNvPr id="72" name="Oval 71">
            <a:extLst>
              <a:ext uri="{FF2B5EF4-FFF2-40B4-BE49-F238E27FC236}">
                <a16:creationId xmlns:a16="http://schemas.microsoft.com/office/drawing/2014/main" id="{00000000-0008-0000-1200-000048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73" name="TextBox 72">
            <a:extLst>
              <a:ext uri="{FF2B5EF4-FFF2-40B4-BE49-F238E27FC236}">
                <a16:creationId xmlns:a16="http://schemas.microsoft.com/office/drawing/2014/main" id="{00000000-0008-0000-1200-000049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180975</xdr:colOff>
      <xdr:row>1</xdr:row>
      <xdr:rowOff>47625</xdr:rowOff>
    </xdr:from>
    <xdr:to>
      <xdr:col>7</xdr:col>
      <xdr:colOff>1962785</xdr:colOff>
      <xdr:row>3</xdr:row>
      <xdr:rowOff>55245</xdr:rowOff>
    </xdr:to>
    <xdr:sp macro="" textlink="">
      <xdr:nvSpPr>
        <xdr:cNvPr id="75" name="TextBox 43">
          <a:extLst>
            <a:ext uri="{FF2B5EF4-FFF2-40B4-BE49-F238E27FC236}">
              <a16:creationId xmlns:a16="http://schemas.microsoft.com/office/drawing/2014/main" id="{00000000-0008-0000-1200-00004B000000}"/>
            </a:ext>
          </a:extLst>
        </xdr:cNvPr>
        <xdr:cNvSpPr txBox="1"/>
      </xdr:nvSpPr>
      <xdr:spPr>
        <a:xfrm>
          <a:off x="1914525" y="22860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66675</xdr:colOff>
      <xdr:row>0</xdr:row>
      <xdr:rowOff>28575</xdr:rowOff>
    </xdr:from>
    <xdr:to>
      <xdr:col>3</xdr:col>
      <xdr:colOff>229235</xdr:colOff>
      <xdr:row>5</xdr:row>
      <xdr:rowOff>123825</xdr:rowOff>
    </xdr:to>
    <xdr:sp macro="" textlink="">
      <xdr:nvSpPr>
        <xdr:cNvPr id="76" name="Oval 15">
          <a:extLst>
            <a:ext uri="{FF2B5EF4-FFF2-40B4-BE49-F238E27FC236}">
              <a16:creationId xmlns:a16="http://schemas.microsoft.com/office/drawing/2014/main" id="{00000000-0008-0000-1200-00004C000000}"/>
            </a:ext>
          </a:extLst>
        </xdr:cNvPr>
        <xdr:cNvSpPr/>
      </xdr:nvSpPr>
      <xdr:spPr>
        <a:xfrm>
          <a:off x="676275" y="2857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P5</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8</xdr:col>
      <xdr:colOff>411480</xdr:colOff>
      <xdr:row>0</xdr:row>
      <xdr:rowOff>62045</xdr:rowOff>
    </xdr:from>
    <xdr:to>
      <xdr:col>8</xdr:col>
      <xdr:colOff>783439</xdr:colOff>
      <xdr:row>2</xdr:row>
      <xdr:rowOff>52388</xdr:rowOff>
    </xdr:to>
    <xdr:grpSp>
      <xdr:nvGrpSpPr>
        <xdr:cNvPr id="18" name="Group 17">
          <a:extLst>
            <a:ext uri="{FF2B5EF4-FFF2-40B4-BE49-F238E27FC236}">
              <a16:creationId xmlns:a16="http://schemas.microsoft.com/office/drawing/2014/main" id="{00000000-0008-0000-1300-000012000000}"/>
            </a:ext>
          </a:extLst>
        </xdr:cNvPr>
        <xdr:cNvGrpSpPr/>
      </xdr:nvGrpSpPr>
      <xdr:grpSpPr>
        <a:xfrm>
          <a:off x="11403330" y="62045"/>
          <a:ext cx="371959" cy="352293"/>
          <a:chOff x="6151098" y="1631884"/>
          <a:chExt cx="220005" cy="221112"/>
        </a:xfrm>
      </xdr:grpSpPr>
      <xdr:sp macro="[0]!MenuSheet" textlink="">
        <xdr:nvSpPr>
          <xdr:cNvPr id="19" name="Oval 18">
            <a:extLst>
              <a:ext uri="{FF2B5EF4-FFF2-40B4-BE49-F238E27FC236}">
                <a16:creationId xmlns:a16="http://schemas.microsoft.com/office/drawing/2014/main" id="{00000000-0008-0000-1300-000013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20" name="Graphic 26" descr="Hamburger Menu Icon with solid fill">
            <a:extLst>
              <a:ext uri="{FF2B5EF4-FFF2-40B4-BE49-F238E27FC236}">
                <a16:creationId xmlns:a16="http://schemas.microsoft.com/office/drawing/2014/main" id="{00000000-0008-0000-1300-00001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10</xdr:col>
      <xdr:colOff>167640</xdr:colOff>
      <xdr:row>0</xdr:row>
      <xdr:rowOff>46805</xdr:rowOff>
    </xdr:from>
    <xdr:to>
      <xdr:col>10</xdr:col>
      <xdr:colOff>521962</xdr:colOff>
      <xdr:row>2</xdr:row>
      <xdr:rowOff>37148</xdr:rowOff>
    </xdr:to>
    <xdr:grpSp>
      <xdr:nvGrpSpPr>
        <xdr:cNvPr id="21" name="Group 20">
          <a:extLst>
            <a:ext uri="{FF2B5EF4-FFF2-40B4-BE49-F238E27FC236}">
              <a16:creationId xmlns:a16="http://schemas.microsoft.com/office/drawing/2014/main" id="{00000000-0008-0000-1300-000015000000}"/>
            </a:ext>
          </a:extLst>
        </xdr:cNvPr>
        <xdr:cNvGrpSpPr/>
      </xdr:nvGrpSpPr>
      <xdr:grpSpPr>
        <a:xfrm>
          <a:off x="12807315" y="46805"/>
          <a:ext cx="354322" cy="352293"/>
          <a:chOff x="9008261" y="62045"/>
          <a:chExt cx="354322" cy="356103"/>
        </a:xfrm>
      </xdr:grpSpPr>
      <xdr:sp macro="[0]!PreviousSheet" textlink="">
        <xdr:nvSpPr>
          <xdr:cNvPr id="22" name="Oval 21">
            <a:extLst>
              <a:ext uri="{FF2B5EF4-FFF2-40B4-BE49-F238E27FC236}">
                <a16:creationId xmlns:a16="http://schemas.microsoft.com/office/drawing/2014/main" id="{00000000-0008-0000-1300-000016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23" name="Graphic 22" descr="Arrow: Straight with solid fill">
            <a:extLst>
              <a:ext uri="{FF2B5EF4-FFF2-40B4-BE49-F238E27FC236}">
                <a16:creationId xmlns:a16="http://schemas.microsoft.com/office/drawing/2014/main" id="{00000000-0008-0000-1300-00001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10</xdr:col>
      <xdr:colOff>548640</xdr:colOff>
      <xdr:row>0</xdr:row>
      <xdr:rowOff>46805</xdr:rowOff>
    </xdr:from>
    <xdr:to>
      <xdr:col>10</xdr:col>
      <xdr:colOff>902962</xdr:colOff>
      <xdr:row>2</xdr:row>
      <xdr:rowOff>37148</xdr:rowOff>
    </xdr:to>
    <xdr:grpSp>
      <xdr:nvGrpSpPr>
        <xdr:cNvPr id="24" name="Group 23">
          <a:extLst>
            <a:ext uri="{FF2B5EF4-FFF2-40B4-BE49-F238E27FC236}">
              <a16:creationId xmlns:a16="http://schemas.microsoft.com/office/drawing/2014/main" id="{00000000-0008-0000-1300-000018000000}"/>
            </a:ext>
          </a:extLst>
        </xdr:cNvPr>
        <xdr:cNvGrpSpPr/>
      </xdr:nvGrpSpPr>
      <xdr:grpSpPr>
        <a:xfrm>
          <a:off x="13188315" y="46805"/>
          <a:ext cx="354322" cy="352293"/>
          <a:chOff x="9511181" y="62045"/>
          <a:chExt cx="354322" cy="356103"/>
        </a:xfrm>
      </xdr:grpSpPr>
      <xdr:sp macro="[0]!NextSheet" textlink="">
        <xdr:nvSpPr>
          <xdr:cNvPr id="25" name="Oval 24">
            <a:extLst>
              <a:ext uri="{FF2B5EF4-FFF2-40B4-BE49-F238E27FC236}">
                <a16:creationId xmlns:a16="http://schemas.microsoft.com/office/drawing/2014/main" id="{00000000-0008-0000-1300-000019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6" name="Graphic 25" descr="Arrow: Straight with solid fill">
            <a:extLst>
              <a:ext uri="{FF2B5EF4-FFF2-40B4-BE49-F238E27FC236}">
                <a16:creationId xmlns:a16="http://schemas.microsoft.com/office/drawing/2014/main" id="{00000000-0008-0000-1300-00001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8</xdr:col>
      <xdr:colOff>813919</xdr:colOff>
      <xdr:row>0</xdr:row>
      <xdr:rowOff>30480</xdr:rowOff>
    </xdr:from>
    <xdr:to>
      <xdr:col>9</xdr:col>
      <xdr:colOff>210518</xdr:colOff>
      <xdr:row>2</xdr:row>
      <xdr:rowOff>36357</xdr:rowOff>
    </xdr:to>
    <xdr:grpSp>
      <xdr:nvGrpSpPr>
        <xdr:cNvPr id="27" name="Group 26">
          <a:extLst>
            <a:ext uri="{FF2B5EF4-FFF2-40B4-BE49-F238E27FC236}">
              <a16:creationId xmlns:a16="http://schemas.microsoft.com/office/drawing/2014/main" id="{00000000-0008-0000-1300-00001B000000}"/>
            </a:ext>
          </a:extLst>
        </xdr:cNvPr>
        <xdr:cNvGrpSpPr/>
      </xdr:nvGrpSpPr>
      <xdr:grpSpPr>
        <a:xfrm>
          <a:off x="11805769" y="30480"/>
          <a:ext cx="368149" cy="367827"/>
          <a:chOff x="8122920" y="45720"/>
          <a:chExt cx="371959" cy="371637"/>
        </a:xfrm>
      </xdr:grpSpPr>
      <xdr:sp macro="" textlink="">
        <xdr:nvSpPr>
          <xdr:cNvPr id="28" name="Oval 27">
            <a:extLst>
              <a:ext uri="{FF2B5EF4-FFF2-40B4-BE49-F238E27FC236}">
                <a16:creationId xmlns:a16="http://schemas.microsoft.com/office/drawing/2014/main" id="{00000000-0008-0000-1300-00001C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29" name="TextBox 28">
            <a:extLst>
              <a:ext uri="{FF2B5EF4-FFF2-40B4-BE49-F238E27FC236}">
                <a16:creationId xmlns:a16="http://schemas.microsoft.com/office/drawing/2014/main" id="{00000000-0008-0000-1300-00001D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485775</xdr:colOff>
      <xdr:row>4</xdr:row>
      <xdr:rowOff>82550</xdr:rowOff>
    </xdr:from>
    <xdr:to>
      <xdr:col>9</xdr:col>
      <xdr:colOff>0</xdr:colOff>
      <xdr:row>7</xdr:row>
      <xdr:rowOff>238125</xdr:rowOff>
    </xdr:to>
    <xdr:sp macro="" textlink="">
      <xdr:nvSpPr>
        <xdr:cNvPr id="30" name="TextBox 29">
          <a:extLst>
            <a:ext uri="{FF2B5EF4-FFF2-40B4-BE49-F238E27FC236}">
              <a16:creationId xmlns:a16="http://schemas.microsoft.com/office/drawing/2014/main" id="{00000000-0008-0000-1300-00001E000000}"/>
            </a:ext>
          </a:extLst>
        </xdr:cNvPr>
        <xdr:cNvSpPr txBox="1"/>
      </xdr:nvSpPr>
      <xdr:spPr>
        <a:xfrm>
          <a:off x="1943100" y="749300"/>
          <a:ext cx="10020300" cy="755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a:latin typeface="+mn-lt"/>
              <a:cs typeface="Adobe Devanagari" panose="02040503050201020203" pitchFamily="18" charset="0"/>
            </a:rPr>
            <a:t> </a:t>
          </a:r>
          <a:r>
            <a:rPr lang="es-NI" sz="1400" b="1" u="sng">
              <a:latin typeface="+mn-lt"/>
              <a:cs typeface="Adobe Devanagari" panose="02040503050201020203" pitchFamily="18" charset="0"/>
            </a:rPr>
            <a:t>Benefits from the Forest .</a:t>
          </a:r>
        </a:p>
        <a:p>
          <a:pPr algn="l"/>
          <a:r>
            <a:rPr lang="es-NI" sz="1400" b="0" u="none">
              <a:latin typeface="+mn-lt"/>
              <a:cs typeface="Adobe Devanagari" panose="02040503050201020203" pitchFamily="18" charset="0"/>
            </a:rPr>
            <a:t>The Organization* shall efficiently manage the range of multiple products and services of the Management Unit* to maintain or enhance long term economic viability* and the range of environmental and social benefits</a:t>
          </a:r>
          <a:r>
            <a:rPr lang="es-NI" sz="1100" b="0" u="none">
              <a:latin typeface="+mn-lt"/>
              <a:cs typeface="Adobe Devanagari" panose="02040503050201020203" pitchFamily="18" charset="0"/>
            </a:rPr>
            <a:t>.</a:t>
          </a:r>
        </a:p>
      </xdr:txBody>
    </xdr:sp>
    <xdr:clientData/>
  </xdr:twoCellAnchor>
  <xdr:twoCellAnchor>
    <xdr:from>
      <xdr:col>1</xdr:col>
      <xdr:colOff>38100</xdr:colOff>
      <xdr:row>0</xdr:row>
      <xdr:rowOff>0</xdr:rowOff>
    </xdr:from>
    <xdr:to>
      <xdr:col>3</xdr:col>
      <xdr:colOff>200660</xdr:colOff>
      <xdr:row>6</xdr:row>
      <xdr:rowOff>19050</xdr:rowOff>
    </xdr:to>
    <xdr:sp macro="" textlink="">
      <xdr:nvSpPr>
        <xdr:cNvPr id="32" name="Oval 15">
          <a:extLst>
            <a:ext uri="{FF2B5EF4-FFF2-40B4-BE49-F238E27FC236}">
              <a16:creationId xmlns:a16="http://schemas.microsoft.com/office/drawing/2014/main" id="{00000000-0008-0000-1300-000020000000}"/>
            </a:ext>
          </a:extLst>
        </xdr:cNvPr>
        <xdr:cNvSpPr/>
      </xdr:nvSpPr>
      <xdr:spPr>
        <a:xfrm>
          <a:off x="647700" y="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P5</a:t>
          </a:r>
        </a:p>
      </xdr:txBody>
    </xdr:sp>
    <xdr:clientData/>
  </xdr:twoCellAnchor>
  <xdr:twoCellAnchor>
    <xdr:from>
      <xdr:col>3</xdr:col>
      <xdr:colOff>409575</xdr:colOff>
      <xdr:row>0</xdr:row>
      <xdr:rowOff>114300</xdr:rowOff>
    </xdr:from>
    <xdr:to>
      <xdr:col>6</xdr:col>
      <xdr:colOff>2566035</xdr:colOff>
      <xdr:row>2</xdr:row>
      <xdr:rowOff>121920</xdr:rowOff>
    </xdr:to>
    <xdr:sp macro="" textlink="">
      <xdr:nvSpPr>
        <xdr:cNvPr id="33" name="TextBox 28">
          <a:extLst>
            <a:ext uri="{FF2B5EF4-FFF2-40B4-BE49-F238E27FC236}">
              <a16:creationId xmlns:a16="http://schemas.microsoft.com/office/drawing/2014/main" id="{00000000-0008-0000-1300-000021000000}"/>
            </a:ext>
          </a:extLst>
        </xdr:cNvPr>
        <xdr:cNvSpPr txBox="1"/>
      </xdr:nvSpPr>
      <xdr:spPr>
        <a:xfrm>
          <a:off x="1866900" y="114300"/>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4" name="Group 3">
          <a:extLst>
            <a:ext uri="{FF2B5EF4-FFF2-40B4-BE49-F238E27FC236}">
              <a16:creationId xmlns:a16="http://schemas.microsoft.com/office/drawing/2014/main" id="{00000000-0008-0000-1400-000004000000}"/>
            </a:ext>
          </a:extLst>
        </xdr:cNvPr>
        <xdr:cNvGrpSpPr/>
      </xdr:nvGrpSpPr>
      <xdr:grpSpPr>
        <a:xfrm>
          <a:off x="8699651" y="54424"/>
          <a:ext cx="354322" cy="352294"/>
          <a:chOff x="5358618" y="1631884"/>
          <a:chExt cx="220005" cy="221112"/>
        </a:xfrm>
      </xdr:grpSpPr>
      <xdr:sp macro="[0]!Sheet23.Limp601" textlink="">
        <xdr:nvSpPr>
          <xdr:cNvPr id="5" name="Oval 4">
            <a:extLst>
              <a:ext uri="{FF2B5EF4-FFF2-40B4-BE49-F238E27FC236}">
                <a16:creationId xmlns:a16="http://schemas.microsoft.com/office/drawing/2014/main" id="{00000000-0008-0000-14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23.Limp601">
        <xdr:nvPicPr>
          <xdr:cNvPr id="6" name="Graphic 5" descr="Garbage with solid fill">
            <a:extLst>
              <a:ext uri="{FF2B5EF4-FFF2-40B4-BE49-F238E27FC236}">
                <a16:creationId xmlns:a16="http://schemas.microsoft.com/office/drawing/2014/main" id="{00000000-0008-0000-14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31745" name="OptionButton1" hidden="1">
              <a:extLst>
                <a:ext uri="{63B3BB69-23CF-44E3-9099-C40C66FF867C}">
                  <a14:compatExt spid="_x0000_s31745"/>
                </a:ext>
                <a:ext uri="{FF2B5EF4-FFF2-40B4-BE49-F238E27FC236}">
                  <a16:creationId xmlns:a16="http://schemas.microsoft.com/office/drawing/2014/main" id="{00000000-0008-0000-1400-000001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31746" name="OptionButton2" hidden="1">
              <a:extLst>
                <a:ext uri="{63B3BB69-23CF-44E3-9099-C40C66FF867C}">
                  <a14:compatExt spid="_x0000_s31746"/>
                </a:ext>
                <a:ext uri="{FF2B5EF4-FFF2-40B4-BE49-F238E27FC236}">
                  <a16:creationId xmlns:a16="http://schemas.microsoft.com/office/drawing/2014/main" id="{00000000-0008-0000-1400-000002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31747" name="OptionButton3" hidden="1">
              <a:extLst>
                <a:ext uri="{63B3BB69-23CF-44E3-9099-C40C66FF867C}">
                  <a14:compatExt spid="_x0000_s31747"/>
                </a:ext>
                <a:ext uri="{FF2B5EF4-FFF2-40B4-BE49-F238E27FC236}">
                  <a16:creationId xmlns:a16="http://schemas.microsoft.com/office/drawing/2014/main" id="{00000000-0008-0000-1400-000003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31748" name="OptionButton4" hidden="1">
              <a:extLst>
                <a:ext uri="{63B3BB69-23CF-44E3-9099-C40C66FF867C}">
                  <a14:compatExt spid="_x0000_s31748"/>
                </a:ext>
                <a:ext uri="{FF2B5EF4-FFF2-40B4-BE49-F238E27FC236}">
                  <a16:creationId xmlns:a16="http://schemas.microsoft.com/office/drawing/2014/main" id="{00000000-0008-0000-1400-00000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31749" name="OptionButton5" hidden="1">
              <a:extLst>
                <a:ext uri="{63B3BB69-23CF-44E3-9099-C40C66FF867C}">
                  <a14:compatExt spid="_x0000_s31749"/>
                </a:ext>
                <a:ext uri="{FF2B5EF4-FFF2-40B4-BE49-F238E27FC236}">
                  <a16:creationId xmlns:a16="http://schemas.microsoft.com/office/drawing/2014/main" id="{00000000-0008-0000-1400-000005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31750" name="OptionButton6" hidden="1">
              <a:extLst>
                <a:ext uri="{63B3BB69-23CF-44E3-9099-C40C66FF867C}">
                  <a14:compatExt spid="_x0000_s31750"/>
                </a:ext>
                <a:ext uri="{FF2B5EF4-FFF2-40B4-BE49-F238E27FC236}">
                  <a16:creationId xmlns:a16="http://schemas.microsoft.com/office/drawing/2014/main" id="{00000000-0008-0000-1400-000006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15240</xdr:rowOff>
        </xdr:to>
        <xdr:sp macro="" textlink="">
          <xdr:nvSpPr>
            <xdr:cNvPr id="31751" name="OptionButton7" hidden="1">
              <a:extLst>
                <a:ext uri="{63B3BB69-23CF-44E3-9099-C40C66FF867C}">
                  <a14:compatExt spid="_x0000_s31751"/>
                </a:ext>
                <a:ext uri="{FF2B5EF4-FFF2-40B4-BE49-F238E27FC236}">
                  <a16:creationId xmlns:a16="http://schemas.microsoft.com/office/drawing/2014/main" id="{00000000-0008-0000-1400-000007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15240</xdr:rowOff>
        </xdr:to>
        <xdr:sp macro="" textlink="">
          <xdr:nvSpPr>
            <xdr:cNvPr id="31752" name="OptionButton8" hidden="1">
              <a:extLst>
                <a:ext uri="{63B3BB69-23CF-44E3-9099-C40C66FF867C}">
                  <a14:compatExt spid="_x0000_s31752"/>
                </a:ext>
                <a:ext uri="{FF2B5EF4-FFF2-40B4-BE49-F238E27FC236}">
                  <a16:creationId xmlns:a16="http://schemas.microsoft.com/office/drawing/2014/main" id="{00000000-0008-0000-1400-000008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31753" name="OptionButton9" hidden="1">
              <a:extLst>
                <a:ext uri="{63B3BB69-23CF-44E3-9099-C40C66FF867C}">
                  <a14:compatExt spid="_x0000_s31753"/>
                </a:ext>
                <a:ext uri="{FF2B5EF4-FFF2-40B4-BE49-F238E27FC236}">
                  <a16:creationId xmlns:a16="http://schemas.microsoft.com/office/drawing/2014/main" id="{00000000-0008-0000-1400-000009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31754" name="OptionButton10" hidden="1">
              <a:extLst>
                <a:ext uri="{63B3BB69-23CF-44E3-9099-C40C66FF867C}">
                  <a14:compatExt spid="_x0000_s31754"/>
                </a:ext>
                <a:ext uri="{FF2B5EF4-FFF2-40B4-BE49-F238E27FC236}">
                  <a16:creationId xmlns:a16="http://schemas.microsoft.com/office/drawing/2014/main" id="{00000000-0008-0000-1400-00000A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31755" name="OptionButton11" hidden="1">
              <a:extLst>
                <a:ext uri="{63B3BB69-23CF-44E3-9099-C40C66FF867C}">
                  <a14:compatExt spid="_x0000_s31755"/>
                </a:ext>
                <a:ext uri="{FF2B5EF4-FFF2-40B4-BE49-F238E27FC236}">
                  <a16:creationId xmlns:a16="http://schemas.microsoft.com/office/drawing/2014/main" id="{00000000-0008-0000-1400-00000B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31756" name="OptionButton12" hidden="1">
              <a:extLst>
                <a:ext uri="{63B3BB69-23CF-44E3-9099-C40C66FF867C}">
                  <a14:compatExt spid="_x0000_s31756"/>
                </a:ext>
                <a:ext uri="{FF2B5EF4-FFF2-40B4-BE49-F238E27FC236}">
                  <a16:creationId xmlns:a16="http://schemas.microsoft.com/office/drawing/2014/main" id="{00000000-0008-0000-1400-00000C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31757" name="OptionButton13" hidden="1">
              <a:extLst>
                <a:ext uri="{63B3BB69-23CF-44E3-9099-C40C66FF867C}">
                  <a14:compatExt spid="_x0000_s31757"/>
                </a:ext>
                <a:ext uri="{FF2B5EF4-FFF2-40B4-BE49-F238E27FC236}">
                  <a16:creationId xmlns:a16="http://schemas.microsoft.com/office/drawing/2014/main" id="{00000000-0008-0000-1400-00000D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0</xdr:rowOff>
        </xdr:to>
        <xdr:sp macro="" textlink="">
          <xdr:nvSpPr>
            <xdr:cNvPr id="31758" name="OptionButton14" hidden="1">
              <a:extLst>
                <a:ext uri="{63B3BB69-23CF-44E3-9099-C40C66FF867C}">
                  <a14:compatExt spid="_x0000_s31758"/>
                </a:ext>
                <a:ext uri="{FF2B5EF4-FFF2-40B4-BE49-F238E27FC236}">
                  <a16:creationId xmlns:a16="http://schemas.microsoft.com/office/drawing/2014/main" id="{00000000-0008-0000-1400-00000E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31759" name="OptionButton15" hidden="1">
              <a:extLst>
                <a:ext uri="{63B3BB69-23CF-44E3-9099-C40C66FF867C}">
                  <a14:compatExt spid="_x0000_s31759"/>
                </a:ext>
                <a:ext uri="{FF2B5EF4-FFF2-40B4-BE49-F238E27FC236}">
                  <a16:creationId xmlns:a16="http://schemas.microsoft.com/office/drawing/2014/main" id="{00000000-0008-0000-1400-00000F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31760" name="OptionButton16" hidden="1">
              <a:extLst>
                <a:ext uri="{63B3BB69-23CF-44E3-9099-C40C66FF867C}">
                  <a14:compatExt spid="_x0000_s31760"/>
                </a:ext>
                <a:ext uri="{FF2B5EF4-FFF2-40B4-BE49-F238E27FC236}">
                  <a16:creationId xmlns:a16="http://schemas.microsoft.com/office/drawing/2014/main" id="{00000000-0008-0000-1400-000010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31761" name="OptionButton17" hidden="1">
              <a:extLst>
                <a:ext uri="{63B3BB69-23CF-44E3-9099-C40C66FF867C}">
                  <a14:compatExt spid="_x0000_s31761"/>
                </a:ext>
                <a:ext uri="{FF2B5EF4-FFF2-40B4-BE49-F238E27FC236}">
                  <a16:creationId xmlns:a16="http://schemas.microsoft.com/office/drawing/2014/main" id="{00000000-0008-0000-1400-000011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31762" name="OptionButton18" hidden="1">
              <a:extLst>
                <a:ext uri="{63B3BB69-23CF-44E3-9099-C40C66FF867C}">
                  <a14:compatExt spid="_x0000_s31762"/>
                </a:ext>
                <a:ext uri="{FF2B5EF4-FFF2-40B4-BE49-F238E27FC236}">
                  <a16:creationId xmlns:a16="http://schemas.microsoft.com/office/drawing/2014/main" id="{00000000-0008-0000-1400-000012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31763" name="OptionButton19" hidden="1">
              <a:extLst>
                <a:ext uri="{63B3BB69-23CF-44E3-9099-C40C66FF867C}">
                  <a14:compatExt spid="_x0000_s31763"/>
                </a:ext>
                <a:ext uri="{FF2B5EF4-FFF2-40B4-BE49-F238E27FC236}">
                  <a16:creationId xmlns:a16="http://schemas.microsoft.com/office/drawing/2014/main" id="{00000000-0008-0000-1400-000013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31764" name="OptionButton20" hidden="1">
              <a:extLst>
                <a:ext uri="{63B3BB69-23CF-44E3-9099-C40C66FF867C}">
                  <a14:compatExt spid="_x0000_s31764"/>
                </a:ext>
                <a:ext uri="{FF2B5EF4-FFF2-40B4-BE49-F238E27FC236}">
                  <a16:creationId xmlns:a16="http://schemas.microsoft.com/office/drawing/2014/main" id="{00000000-0008-0000-1400-00001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31765" name="OptionButton21" hidden="1">
              <a:extLst>
                <a:ext uri="{63B3BB69-23CF-44E3-9099-C40C66FF867C}">
                  <a14:compatExt spid="_x0000_s31765"/>
                </a:ext>
                <a:ext uri="{FF2B5EF4-FFF2-40B4-BE49-F238E27FC236}">
                  <a16:creationId xmlns:a16="http://schemas.microsoft.com/office/drawing/2014/main" id="{00000000-0008-0000-1400-000015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31766" name="OptionButton22" hidden="1">
              <a:extLst>
                <a:ext uri="{63B3BB69-23CF-44E3-9099-C40C66FF867C}">
                  <a14:compatExt spid="_x0000_s31766"/>
                </a:ext>
                <a:ext uri="{FF2B5EF4-FFF2-40B4-BE49-F238E27FC236}">
                  <a16:creationId xmlns:a16="http://schemas.microsoft.com/office/drawing/2014/main" id="{00000000-0008-0000-1400-000016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31767" name="OptionButton23" hidden="1">
              <a:extLst>
                <a:ext uri="{63B3BB69-23CF-44E3-9099-C40C66FF867C}">
                  <a14:compatExt spid="_x0000_s31767"/>
                </a:ext>
                <a:ext uri="{FF2B5EF4-FFF2-40B4-BE49-F238E27FC236}">
                  <a16:creationId xmlns:a16="http://schemas.microsoft.com/office/drawing/2014/main" id="{00000000-0008-0000-1400-000017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31768" name="OptionButton24" hidden="1">
              <a:extLst>
                <a:ext uri="{63B3BB69-23CF-44E3-9099-C40C66FF867C}">
                  <a14:compatExt spid="_x0000_s31768"/>
                </a:ext>
                <a:ext uri="{FF2B5EF4-FFF2-40B4-BE49-F238E27FC236}">
                  <a16:creationId xmlns:a16="http://schemas.microsoft.com/office/drawing/2014/main" id="{00000000-0008-0000-1400-000018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31769" name="OptionButton25" hidden="1">
              <a:extLst>
                <a:ext uri="{63B3BB69-23CF-44E3-9099-C40C66FF867C}">
                  <a14:compatExt spid="_x0000_s31769"/>
                </a:ext>
                <a:ext uri="{FF2B5EF4-FFF2-40B4-BE49-F238E27FC236}">
                  <a16:creationId xmlns:a16="http://schemas.microsoft.com/office/drawing/2014/main" id="{00000000-0008-0000-1400-000019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31770" name="OptionButton26" hidden="1">
              <a:extLst>
                <a:ext uri="{63B3BB69-23CF-44E3-9099-C40C66FF867C}">
                  <a14:compatExt spid="_x0000_s31770"/>
                </a:ext>
                <a:ext uri="{FF2B5EF4-FFF2-40B4-BE49-F238E27FC236}">
                  <a16:creationId xmlns:a16="http://schemas.microsoft.com/office/drawing/2014/main" id="{00000000-0008-0000-1400-00001A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31771" name="OptionButton27" hidden="1">
              <a:extLst>
                <a:ext uri="{63B3BB69-23CF-44E3-9099-C40C66FF867C}">
                  <a14:compatExt spid="_x0000_s31771"/>
                </a:ext>
                <a:ext uri="{FF2B5EF4-FFF2-40B4-BE49-F238E27FC236}">
                  <a16:creationId xmlns:a16="http://schemas.microsoft.com/office/drawing/2014/main" id="{00000000-0008-0000-1400-00001B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31772" name="OptionButton28" hidden="1">
              <a:extLst>
                <a:ext uri="{63B3BB69-23CF-44E3-9099-C40C66FF867C}">
                  <a14:compatExt spid="_x0000_s31772"/>
                </a:ext>
                <a:ext uri="{FF2B5EF4-FFF2-40B4-BE49-F238E27FC236}">
                  <a16:creationId xmlns:a16="http://schemas.microsoft.com/office/drawing/2014/main" id="{00000000-0008-0000-1400-00001C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31773" name="OptionButton29" hidden="1">
              <a:extLst>
                <a:ext uri="{63B3BB69-23CF-44E3-9099-C40C66FF867C}">
                  <a14:compatExt spid="_x0000_s31773"/>
                </a:ext>
                <a:ext uri="{FF2B5EF4-FFF2-40B4-BE49-F238E27FC236}">
                  <a16:creationId xmlns:a16="http://schemas.microsoft.com/office/drawing/2014/main" id="{00000000-0008-0000-1400-00001D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31774" name="OptionButton30" hidden="1">
              <a:extLst>
                <a:ext uri="{63B3BB69-23CF-44E3-9099-C40C66FF867C}">
                  <a14:compatExt spid="_x0000_s31774"/>
                </a:ext>
                <a:ext uri="{FF2B5EF4-FFF2-40B4-BE49-F238E27FC236}">
                  <a16:creationId xmlns:a16="http://schemas.microsoft.com/office/drawing/2014/main" id="{00000000-0008-0000-1400-00001E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381000</xdr:colOff>
      <xdr:row>0</xdr:row>
      <xdr:rowOff>62045</xdr:rowOff>
    </xdr:from>
    <xdr:to>
      <xdr:col>11</xdr:col>
      <xdr:colOff>74779</xdr:colOff>
      <xdr:row>2</xdr:row>
      <xdr:rowOff>52388</xdr:rowOff>
    </xdr:to>
    <xdr:grpSp>
      <xdr:nvGrpSpPr>
        <xdr:cNvPr id="60" name="Group 59">
          <a:extLst>
            <a:ext uri="{FF2B5EF4-FFF2-40B4-BE49-F238E27FC236}">
              <a16:creationId xmlns:a16="http://schemas.microsoft.com/office/drawing/2014/main" id="{00000000-0008-0000-1400-00003C000000}"/>
            </a:ext>
          </a:extLst>
        </xdr:cNvPr>
        <xdr:cNvGrpSpPr/>
      </xdr:nvGrpSpPr>
      <xdr:grpSpPr>
        <a:xfrm>
          <a:off x="7915275" y="62045"/>
          <a:ext cx="370054" cy="352293"/>
          <a:chOff x="6151098" y="1631884"/>
          <a:chExt cx="220005" cy="221112"/>
        </a:xfrm>
      </xdr:grpSpPr>
      <xdr:sp macro="[0]!MenuSheet" textlink="">
        <xdr:nvSpPr>
          <xdr:cNvPr id="61" name="Oval 60">
            <a:extLst>
              <a:ext uri="{FF2B5EF4-FFF2-40B4-BE49-F238E27FC236}">
                <a16:creationId xmlns:a16="http://schemas.microsoft.com/office/drawing/2014/main" id="{00000000-0008-0000-1400-00003D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62" name="Graphic 26" descr="Hamburger Menu Icon with solid fill">
            <a:extLst>
              <a:ext uri="{FF2B5EF4-FFF2-40B4-BE49-F238E27FC236}">
                <a16:creationId xmlns:a16="http://schemas.microsoft.com/office/drawing/2014/main" id="{00000000-0008-0000-1400-00003E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1112520</xdr:colOff>
      <xdr:row>0</xdr:row>
      <xdr:rowOff>46805</xdr:rowOff>
    </xdr:from>
    <xdr:to>
      <xdr:col>11</xdr:col>
      <xdr:colOff>1466842</xdr:colOff>
      <xdr:row>2</xdr:row>
      <xdr:rowOff>37148</xdr:rowOff>
    </xdr:to>
    <xdr:grpSp>
      <xdr:nvGrpSpPr>
        <xdr:cNvPr id="63" name="Group 62">
          <a:extLst>
            <a:ext uri="{FF2B5EF4-FFF2-40B4-BE49-F238E27FC236}">
              <a16:creationId xmlns:a16="http://schemas.microsoft.com/office/drawing/2014/main" id="{00000000-0008-0000-1400-00003F000000}"/>
            </a:ext>
          </a:extLst>
        </xdr:cNvPr>
        <xdr:cNvGrpSpPr/>
      </xdr:nvGrpSpPr>
      <xdr:grpSpPr>
        <a:xfrm>
          <a:off x="9323070" y="46805"/>
          <a:ext cx="354322" cy="352293"/>
          <a:chOff x="9008261" y="62045"/>
          <a:chExt cx="354322" cy="356103"/>
        </a:xfrm>
      </xdr:grpSpPr>
      <xdr:sp macro="[0]!PreviousSheet" textlink="">
        <xdr:nvSpPr>
          <xdr:cNvPr id="64" name="Oval 63">
            <a:extLst>
              <a:ext uri="{FF2B5EF4-FFF2-40B4-BE49-F238E27FC236}">
                <a16:creationId xmlns:a16="http://schemas.microsoft.com/office/drawing/2014/main" id="{00000000-0008-0000-1400-000040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65" name="Graphic 64" descr="Arrow: Straight with solid fill">
            <a:extLst>
              <a:ext uri="{FF2B5EF4-FFF2-40B4-BE49-F238E27FC236}">
                <a16:creationId xmlns:a16="http://schemas.microsoft.com/office/drawing/2014/main" id="{00000000-0008-0000-1400-000041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1493520</xdr:colOff>
      <xdr:row>0</xdr:row>
      <xdr:rowOff>46805</xdr:rowOff>
    </xdr:from>
    <xdr:to>
      <xdr:col>12</xdr:col>
      <xdr:colOff>217162</xdr:colOff>
      <xdr:row>2</xdr:row>
      <xdr:rowOff>37148</xdr:rowOff>
    </xdr:to>
    <xdr:grpSp>
      <xdr:nvGrpSpPr>
        <xdr:cNvPr id="66" name="Group 65">
          <a:extLst>
            <a:ext uri="{FF2B5EF4-FFF2-40B4-BE49-F238E27FC236}">
              <a16:creationId xmlns:a16="http://schemas.microsoft.com/office/drawing/2014/main" id="{00000000-0008-0000-1400-000042000000}"/>
            </a:ext>
          </a:extLst>
        </xdr:cNvPr>
        <xdr:cNvGrpSpPr/>
      </xdr:nvGrpSpPr>
      <xdr:grpSpPr>
        <a:xfrm>
          <a:off x="9704070" y="46805"/>
          <a:ext cx="352417" cy="352293"/>
          <a:chOff x="9511181" y="62045"/>
          <a:chExt cx="354322" cy="356103"/>
        </a:xfrm>
      </xdr:grpSpPr>
      <xdr:sp macro="[0]!NextSheet" textlink="">
        <xdr:nvSpPr>
          <xdr:cNvPr id="67" name="Oval 66">
            <a:extLst>
              <a:ext uri="{FF2B5EF4-FFF2-40B4-BE49-F238E27FC236}">
                <a16:creationId xmlns:a16="http://schemas.microsoft.com/office/drawing/2014/main" id="{00000000-0008-0000-1400-000043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68" name="Graphic 67" descr="Arrow: Straight with solid fill">
            <a:extLst>
              <a:ext uri="{FF2B5EF4-FFF2-40B4-BE49-F238E27FC236}">
                <a16:creationId xmlns:a16="http://schemas.microsoft.com/office/drawing/2014/main" id="{00000000-0008-0000-1400-000044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105259</xdr:colOff>
      <xdr:row>0</xdr:row>
      <xdr:rowOff>30480</xdr:rowOff>
    </xdr:from>
    <xdr:to>
      <xdr:col>11</xdr:col>
      <xdr:colOff>477218</xdr:colOff>
      <xdr:row>2</xdr:row>
      <xdr:rowOff>36357</xdr:rowOff>
    </xdr:to>
    <xdr:grpSp>
      <xdr:nvGrpSpPr>
        <xdr:cNvPr id="69" name="Group 68">
          <a:extLst>
            <a:ext uri="{FF2B5EF4-FFF2-40B4-BE49-F238E27FC236}">
              <a16:creationId xmlns:a16="http://schemas.microsoft.com/office/drawing/2014/main" id="{00000000-0008-0000-1400-000045000000}"/>
            </a:ext>
          </a:extLst>
        </xdr:cNvPr>
        <xdr:cNvGrpSpPr/>
      </xdr:nvGrpSpPr>
      <xdr:grpSpPr>
        <a:xfrm>
          <a:off x="8315809" y="30480"/>
          <a:ext cx="371959" cy="367827"/>
          <a:chOff x="8122920" y="45720"/>
          <a:chExt cx="371959" cy="371637"/>
        </a:xfrm>
      </xdr:grpSpPr>
      <xdr:sp macro="" textlink="">
        <xdr:nvSpPr>
          <xdr:cNvPr id="70" name="Oval 69">
            <a:extLst>
              <a:ext uri="{FF2B5EF4-FFF2-40B4-BE49-F238E27FC236}">
                <a16:creationId xmlns:a16="http://schemas.microsoft.com/office/drawing/2014/main" id="{00000000-0008-0000-1400-000046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71" name="TextBox 70">
            <a:extLst>
              <a:ext uri="{FF2B5EF4-FFF2-40B4-BE49-F238E27FC236}">
                <a16:creationId xmlns:a16="http://schemas.microsoft.com/office/drawing/2014/main" id="{00000000-0008-0000-1400-000047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209550</xdr:colOff>
      <xdr:row>1</xdr:row>
      <xdr:rowOff>28575</xdr:rowOff>
    </xdr:from>
    <xdr:to>
      <xdr:col>7</xdr:col>
      <xdr:colOff>1991360</xdr:colOff>
      <xdr:row>3</xdr:row>
      <xdr:rowOff>36195</xdr:rowOff>
    </xdr:to>
    <xdr:sp macro="" textlink="">
      <xdr:nvSpPr>
        <xdr:cNvPr id="50" name="TextBox 43">
          <a:extLst>
            <a:ext uri="{FF2B5EF4-FFF2-40B4-BE49-F238E27FC236}">
              <a16:creationId xmlns:a16="http://schemas.microsoft.com/office/drawing/2014/main" id="{00000000-0008-0000-1400-000032000000}"/>
            </a:ext>
          </a:extLst>
        </xdr:cNvPr>
        <xdr:cNvSpPr txBox="1"/>
      </xdr:nvSpPr>
      <xdr:spPr>
        <a:xfrm>
          <a:off x="1943100" y="20955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28575</xdr:colOff>
      <xdr:row>0</xdr:row>
      <xdr:rowOff>28575</xdr:rowOff>
    </xdr:from>
    <xdr:to>
      <xdr:col>3</xdr:col>
      <xdr:colOff>191135</xdr:colOff>
      <xdr:row>5</xdr:row>
      <xdr:rowOff>123825</xdr:rowOff>
    </xdr:to>
    <xdr:sp macro="" textlink="">
      <xdr:nvSpPr>
        <xdr:cNvPr id="52" name="Oval 15">
          <a:extLst>
            <a:ext uri="{FF2B5EF4-FFF2-40B4-BE49-F238E27FC236}">
              <a16:creationId xmlns:a16="http://schemas.microsoft.com/office/drawing/2014/main" id="{00000000-0008-0000-1400-000034000000}"/>
            </a:ext>
          </a:extLst>
        </xdr:cNvPr>
        <xdr:cNvSpPr/>
      </xdr:nvSpPr>
      <xdr:spPr>
        <a:xfrm>
          <a:off x="638175" y="2857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P6</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4" name="Group 3">
          <a:extLst>
            <a:ext uri="{FF2B5EF4-FFF2-40B4-BE49-F238E27FC236}">
              <a16:creationId xmlns:a16="http://schemas.microsoft.com/office/drawing/2014/main" id="{00000000-0008-0000-1500-000004000000}"/>
            </a:ext>
          </a:extLst>
        </xdr:cNvPr>
        <xdr:cNvGrpSpPr/>
      </xdr:nvGrpSpPr>
      <xdr:grpSpPr>
        <a:xfrm>
          <a:off x="8699651" y="54424"/>
          <a:ext cx="354322" cy="352294"/>
          <a:chOff x="5358618" y="1631884"/>
          <a:chExt cx="220005" cy="221112"/>
        </a:xfrm>
      </xdr:grpSpPr>
      <xdr:sp macro="[0]!Sheet24.Limp602" textlink="">
        <xdr:nvSpPr>
          <xdr:cNvPr id="5" name="Oval 4">
            <a:extLst>
              <a:ext uri="{FF2B5EF4-FFF2-40B4-BE49-F238E27FC236}">
                <a16:creationId xmlns:a16="http://schemas.microsoft.com/office/drawing/2014/main" id="{00000000-0008-0000-1500-000005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24.Limp602">
        <xdr:nvPicPr>
          <xdr:cNvPr id="6" name="Graphic 5" descr="Garbage with solid fill">
            <a:extLst>
              <a:ext uri="{FF2B5EF4-FFF2-40B4-BE49-F238E27FC236}">
                <a16:creationId xmlns:a16="http://schemas.microsoft.com/office/drawing/2014/main" id="{00000000-0008-0000-15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32769" name="OptionButton1" hidden="1">
              <a:extLst>
                <a:ext uri="{63B3BB69-23CF-44E3-9099-C40C66FF867C}">
                  <a14:compatExt spid="_x0000_s32769"/>
                </a:ext>
                <a:ext uri="{FF2B5EF4-FFF2-40B4-BE49-F238E27FC236}">
                  <a16:creationId xmlns:a16="http://schemas.microsoft.com/office/drawing/2014/main" id="{00000000-0008-0000-1500-000001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32770" name="OptionButton2" hidden="1">
              <a:extLst>
                <a:ext uri="{63B3BB69-23CF-44E3-9099-C40C66FF867C}">
                  <a14:compatExt spid="_x0000_s32770"/>
                </a:ext>
                <a:ext uri="{FF2B5EF4-FFF2-40B4-BE49-F238E27FC236}">
                  <a16:creationId xmlns:a16="http://schemas.microsoft.com/office/drawing/2014/main" id="{00000000-0008-0000-1500-000002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32771" name="OptionButton3" hidden="1">
              <a:extLst>
                <a:ext uri="{63B3BB69-23CF-44E3-9099-C40C66FF867C}">
                  <a14:compatExt spid="_x0000_s32771"/>
                </a:ext>
                <a:ext uri="{FF2B5EF4-FFF2-40B4-BE49-F238E27FC236}">
                  <a16:creationId xmlns:a16="http://schemas.microsoft.com/office/drawing/2014/main" id="{00000000-0008-0000-1500-000003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32772" name="OptionButton4" hidden="1">
              <a:extLst>
                <a:ext uri="{63B3BB69-23CF-44E3-9099-C40C66FF867C}">
                  <a14:compatExt spid="_x0000_s32772"/>
                </a:ext>
                <a:ext uri="{FF2B5EF4-FFF2-40B4-BE49-F238E27FC236}">
                  <a16:creationId xmlns:a16="http://schemas.microsoft.com/office/drawing/2014/main" id="{00000000-0008-0000-1500-000004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32773" name="OptionButton5" hidden="1">
              <a:extLst>
                <a:ext uri="{63B3BB69-23CF-44E3-9099-C40C66FF867C}">
                  <a14:compatExt spid="_x0000_s32773"/>
                </a:ext>
                <a:ext uri="{FF2B5EF4-FFF2-40B4-BE49-F238E27FC236}">
                  <a16:creationId xmlns:a16="http://schemas.microsoft.com/office/drawing/2014/main" id="{00000000-0008-0000-1500-000005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32774" name="OptionButton6" hidden="1">
              <a:extLst>
                <a:ext uri="{63B3BB69-23CF-44E3-9099-C40C66FF867C}">
                  <a14:compatExt spid="_x0000_s32774"/>
                </a:ext>
                <a:ext uri="{FF2B5EF4-FFF2-40B4-BE49-F238E27FC236}">
                  <a16:creationId xmlns:a16="http://schemas.microsoft.com/office/drawing/2014/main" id="{00000000-0008-0000-1500-000006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17</xdr:row>
          <xdr:rowOff>388620</xdr:rowOff>
        </xdr:to>
        <xdr:sp macro="" textlink="">
          <xdr:nvSpPr>
            <xdr:cNvPr id="32775" name="OptionButton7" hidden="1">
              <a:extLst>
                <a:ext uri="{63B3BB69-23CF-44E3-9099-C40C66FF867C}">
                  <a14:compatExt spid="_x0000_s32775"/>
                </a:ext>
                <a:ext uri="{FF2B5EF4-FFF2-40B4-BE49-F238E27FC236}">
                  <a16:creationId xmlns:a16="http://schemas.microsoft.com/office/drawing/2014/main" id="{00000000-0008-0000-1500-000007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17</xdr:row>
          <xdr:rowOff>388620</xdr:rowOff>
        </xdr:to>
        <xdr:sp macro="" textlink="">
          <xdr:nvSpPr>
            <xdr:cNvPr id="32776" name="OptionButton8" hidden="1">
              <a:extLst>
                <a:ext uri="{63B3BB69-23CF-44E3-9099-C40C66FF867C}">
                  <a14:compatExt spid="_x0000_s32776"/>
                </a:ext>
                <a:ext uri="{FF2B5EF4-FFF2-40B4-BE49-F238E27FC236}">
                  <a16:creationId xmlns:a16="http://schemas.microsoft.com/office/drawing/2014/main" id="{00000000-0008-0000-1500-000008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32777" name="OptionButton9" hidden="1">
              <a:extLst>
                <a:ext uri="{63B3BB69-23CF-44E3-9099-C40C66FF867C}">
                  <a14:compatExt spid="_x0000_s32777"/>
                </a:ext>
                <a:ext uri="{FF2B5EF4-FFF2-40B4-BE49-F238E27FC236}">
                  <a16:creationId xmlns:a16="http://schemas.microsoft.com/office/drawing/2014/main" id="{00000000-0008-0000-1500-000009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32778" name="OptionButton10" hidden="1">
              <a:extLst>
                <a:ext uri="{63B3BB69-23CF-44E3-9099-C40C66FF867C}">
                  <a14:compatExt spid="_x0000_s32778"/>
                </a:ext>
                <a:ext uri="{FF2B5EF4-FFF2-40B4-BE49-F238E27FC236}">
                  <a16:creationId xmlns:a16="http://schemas.microsoft.com/office/drawing/2014/main" id="{00000000-0008-0000-1500-00000A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32779" name="OptionButton11" hidden="1">
              <a:extLst>
                <a:ext uri="{63B3BB69-23CF-44E3-9099-C40C66FF867C}">
                  <a14:compatExt spid="_x0000_s32779"/>
                </a:ext>
                <a:ext uri="{FF2B5EF4-FFF2-40B4-BE49-F238E27FC236}">
                  <a16:creationId xmlns:a16="http://schemas.microsoft.com/office/drawing/2014/main" id="{00000000-0008-0000-1500-00000B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32780" name="OptionButton12" hidden="1">
              <a:extLst>
                <a:ext uri="{63B3BB69-23CF-44E3-9099-C40C66FF867C}">
                  <a14:compatExt spid="_x0000_s32780"/>
                </a:ext>
                <a:ext uri="{FF2B5EF4-FFF2-40B4-BE49-F238E27FC236}">
                  <a16:creationId xmlns:a16="http://schemas.microsoft.com/office/drawing/2014/main" id="{00000000-0008-0000-1500-00000C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32781" name="OptionButton13" hidden="1">
              <a:extLst>
                <a:ext uri="{63B3BB69-23CF-44E3-9099-C40C66FF867C}">
                  <a14:compatExt spid="_x0000_s32781"/>
                </a:ext>
                <a:ext uri="{FF2B5EF4-FFF2-40B4-BE49-F238E27FC236}">
                  <a16:creationId xmlns:a16="http://schemas.microsoft.com/office/drawing/2014/main" id="{00000000-0008-0000-1500-00000D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17</xdr:row>
          <xdr:rowOff>373380</xdr:rowOff>
        </xdr:to>
        <xdr:sp macro="" textlink="">
          <xdr:nvSpPr>
            <xdr:cNvPr id="32782" name="OptionButton14" hidden="1">
              <a:extLst>
                <a:ext uri="{63B3BB69-23CF-44E3-9099-C40C66FF867C}">
                  <a14:compatExt spid="_x0000_s32782"/>
                </a:ext>
                <a:ext uri="{FF2B5EF4-FFF2-40B4-BE49-F238E27FC236}">
                  <a16:creationId xmlns:a16="http://schemas.microsoft.com/office/drawing/2014/main" id="{00000000-0008-0000-1500-00000E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32783" name="OptionButton15" hidden="1">
              <a:extLst>
                <a:ext uri="{63B3BB69-23CF-44E3-9099-C40C66FF867C}">
                  <a14:compatExt spid="_x0000_s32783"/>
                </a:ext>
                <a:ext uri="{FF2B5EF4-FFF2-40B4-BE49-F238E27FC236}">
                  <a16:creationId xmlns:a16="http://schemas.microsoft.com/office/drawing/2014/main" id="{00000000-0008-0000-1500-00000F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32784" name="OptionButton16" hidden="1">
              <a:extLst>
                <a:ext uri="{63B3BB69-23CF-44E3-9099-C40C66FF867C}">
                  <a14:compatExt spid="_x0000_s32784"/>
                </a:ext>
                <a:ext uri="{FF2B5EF4-FFF2-40B4-BE49-F238E27FC236}">
                  <a16:creationId xmlns:a16="http://schemas.microsoft.com/office/drawing/2014/main" id="{00000000-0008-0000-1500-000010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32785" name="OptionButton17" hidden="1">
              <a:extLst>
                <a:ext uri="{63B3BB69-23CF-44E3-9099-C40C66FF867C}">
                  <a14:compatExt spid="_x0000_s32785"/>
                </a:ext>
                <a:ext uri="{FF2B5EF4-FFF2-40B4-BE49-F238E27FC236}">
                  <a16:creationId xmlns:a16="http://schemas.microsoft.com/office/drawing/2014/main" id="{00000000-0008-0000-1500-000011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32786" name="OptionButton18" hidden="1">
              <a:extLst>
                <a:ext uri="{63B3BB69-23CF-44E3-9099-C40C66FF867C}">
                  <a14:compatExt spid="_x0000_s32786"/>
                </a:ext>
                <a:ext uri="{FF2B5EF4-FFF2-40B4-BE49-F238E27FC236}">
                  <a16:creationId xmlns:a16="http://schemas.microsoft.com/office/drawing/2014/main" id="{00000000-0008-0000-1500-000012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32787" name="OptionButton19" hidden="1">
              <a:extLst>
                <a:ext uri="{63B3BB69-23CF-44E3-9099-C40C66FF867C}">
                  <a14:compatExt spid="_x0000_s32787"/>
                </a:ext>
                <a:ext uri="{FF2B5EF4-FFF2-40B4-BE49-F238E27FC236}">
                  <a16:creationId xmlns:a16="http://schemas.microsoft.com/office/drawing/2014/main" id="{00000000-0008-0000-1500-000013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32788" name="OptionButton20" hidden="1">
              <a:extLst>
                <a:ext uri="{63B3BB69-23CF-44E3-9099-C40C66FF867C}">
                  <a14:compatExt spid="_x0000_s32788"/>
                </a:ext>
                <a:ext uri="{FF2B5EF4-FFF2-40B4-BE49-F238E27FC236}">
                  <a16:creationId xmlns:a16="http://schemas.microsoft.com/office/drawing/2014/main" id="{00000000-0008-0000-1500-000014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32789" name="OptionButton21" hidden="1">
              <a:extLst>
                <a:ext uri="{63B3BB69-23CF-44E3-9099-C40C66FF867C}">
                  <a14:compatExt spid="_x0000_s32789"/>
                </a:ext>
                <a:ext uri="{FF2B5EF4-FFF2-40B4-BE49-F238E27FC236}">
                  <a16:creationId xmlns:a16="http://schemas.microsoft.com/office/drawing/2014/main" id="{00000000-0008-0000-1500-000015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32790" name="OptionButton22" hidden="1">
              <a:extLst>
                <a:ext uri="{63B3BB69-23CF-44E3-9099-C40C66FF867C}">
                  <a14:compatExt spid="_x0000_s32790"/>
                </a:ext>
                <a:ext uri="{FF2B5EF4-FFF2-40B4-BE49-F238E27FC236}">
                  <a16:creationId xmlns:a16="http://schemas.microsoft.com/office/drawing/2014/main" id="{00000000-0008-0000-1500-000016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32791" name="OptionButton23" hidden="1">
              <a:extLst>
                <a:ext uri="{63B3BB69-23CF-44E3-9099-C40C66FF867C}">
                  <a14:compatExt spid="_x0000_s32791"/>
                </a:ext>
                <a:ext uri="{FF2B5EF4-FFF2-40B4-BE49-F238E27FC236}">
                  <a16:creationId xmlns:a16="http://schemas.microsoft.com/office/drawing/2014/main" id="{00000000-0008-0000-1500-000017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32792" name="OptionButton24" hidden="1">
              <a:extLst>
                <a:ext uri="{63B3BB69-23CF-44E3-9099-C40C66FF867C}">
                  <a14:compatExt spid="_x0000_s32792"/>
                </a:ext>
                <a:ext uri="{FF2B5EF4-FFF2-40B4-BE49-F238E27FC236}">
                  <a16:creationId xmlns:a16="http://schemas.microsoft.com/office/drawing/2014/main" id="{00000000-0008-0000-1500-000018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32793" name="OptionButton25" hidden="1">
              <a:extLst>
                <a:ext uri="{63B3BB69-23CF-44E3-9099-C40C66FF867C}">
                  <a14:compatExt spid="_x0000_s32793"/>
                </a:ext>
                <a:ext uri="{FF2B5EF4-FFF2-40B4-BE49-F238E27FC236}">
                  <a16:creationId xmlns:a16="http://schemas.microsoft.com/office/drawing/2014/main" id="{00000000-0008-0000-1500-000019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32794" name="OptionButton26" hidden="1">
              <a:extLst>
                <a:ext uri="{63B3BB69-23CF-44E3-9099-C40C66FF867C}">
                  <a14:compatExt spid="_x0000_s32794"/>
                </a:ext>
                <a:ext uri="{FF2B5EF4-FFF2-40B4-BE49-F238E27FC236}">
                  <a16:creationId xmlns:a16="http://schemas.microsoft.com/office/drawing/2014/main" id="{00000000-0008-0000-1500-00001A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32795" name="OptionButton27" hidden="1">
              <a:extLst>
                <a:ext uri="{63B3BB69-23CF-44E3-9099-C40C66FF867C}">
                  <a14:compatExt spid="_x0000_s32795"/>
                </a:ext>
                <a:ext uri="{FF2B5EF4-FFF2-40B4-BE49-F238E27FC236}">
                  <a16:creationId xmlns:a16="http://schemas.microsoft.com/office/drawing/2014/main" id="{00000000-0008-0000-1500-00001B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323850</xdr:colOff>
      <xdr:row>0</xdr:row>
      <xdr:rowOff>79190</xdr:rowOff>
    </xdr:from>
    <xdr:to>
      <xdr:col>11</xdr:col>
      <xdr:colOff>19534</xdr:colOff>
      <xdr:row>2</xdr:row>
      <xdr:rowOff>73343</xdr:rowOff>
    </xdr:to>
    <xdr:grpSp>
      <xdr:nvGrpSpPr>
        <xdr:cNvPr id="44" name="Group 43">
          <a:extLst>
            <a:ext uri="{FF2B5EF4-FFF2-40B4-BE49-F238E27FC236}">
              <a16:creationId xmlns:a16="http://schemas.microsoft.com/office/drawing/2014/main" id="{00000000-0008-0000-1500-00002C000000}"/>
            </a:ext>
          </a:extLst>
        </xdr:cNvPr>
        <xdr:cNvGrpSpPr/>
      </xdr:nvGrpSpPr>
      <xdr:grpSpPr>
        <a:xfrm>
          <a:off x="7858125" y="79190"/>
          <a:ext cx="371959" cy="356103"/>
          <a:chOff x="6151098" y="1631884"/>
          <a:chExt cx="220005" cy="221112"/>
        </a:xfrm>
      </xdr:grpSpPr>
      <xdr:sp macro="[0]!MenuSheet" textlink="">
        <xdr:nvSpPr>
          <xdr:cNvPr id="45" name="Oval 44">
            <a:extLst>
              <a:ext uri="{FF2B5EF4-FFF2-40B4-BE49-F238E27FC236}">
                <a16:creationId xmlns:a16="http://schemas.microsoft.com/office/drawing/2014/main" id="{00000000-0008-0000-1500-00002D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46" name="Graphic 26" descr="Hamburger Menu Icon with solid fill">
            <a:extLst>
              <a:ext uri="{FF2B5EF4-FFF2-40B4-BE49-F238E27FC236}">
                <a16:creationId xmlns:a16="http://schemas.microsoft.com/office/drawing/2014/main" id="{00000000-0008-0000-1500-00002E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1057275</xdr:colOff>
      <xdr:row>0</xdr:row>
      <xdr:rowOff>63950</xdr:rowOff>
    </xdr:from>
    <xdr:to>
      <xdr:col>11</xdr:col>
      <xdr:colOff>1411597</xdr:colOff>
      <xdr:row>2</xdr:row>
      <xdr:rowOff>58103</xdr:rowOff>
    </xdr:to>
    <xdr:grpSp>
      <xdr:nvGrpSpPr>
        <xdr:cNvPr id="48" name="Group 47">
          <a:extLst>
            <a:ext uri="{FF2B5EF4-FFF2-40B4-BE49-F238E27FC236}">
              <a16:creationId xmlns:a16="http://schemas.microsoft.com/office/drawing/2014/main" id="{00000000-0008-0000-1500-000030000000}"/>
            </a:ext>
          </a:extLst>
        </xdr:cNvPr>
        <xdr:cNvGrpSpPr/>
      </xdr:nvGrpSpPr>
      <xdr:grpSpPr>
        <a:xfrm>
          <a:off x="9267825" y="63950"/>
          <a:ext cx="354322" cy="356103"/>
          <a:chOff x="9008261" y="62045"/>
          <a:chExt cx="354322" cy="356103"/>
        </a:xfrm>
      </xdr:grpSpPr>
      <xdr:sp macro="[0]!PreviousSheet" textlink="">
        <xdr:nvSpPr>
          <xdr:cNvPr id="49" name="Oval 48">
            <a:extLst>
              <a:ext uri="{FF2B5EF4-FFF2-40B4-BE49-F238E27FC236}">
                <a16:creationId xmlns:a16="http://schemas.microsoft.com/office/drawing/2014/main" id="{00000000-0008-0000-1500-000031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0" name="Graphic 49" descr="Arrow: Straight with solid fill">
            <a:extLst>
              <a:ext uri="{FF2B5EF4-FFF2-40B4-BE49-F238E27FC236}">
                <a16:creationId xmlns:a16="http://schemas.microsoft.com/office/drawing/2014/main" id="{00000000-0008-0000-1500-000032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1438275</xdr:colOff>
      <xdr:row>0</xdr:row>
      <xdr:rowOff>63950</xdr:rowOff>
    </xdr:from>
    <xdr:to>
      <xdr:col>12</xdr:col>
      <xdr:colOff>163822</xdr:colOff>
      <xdr:row>2</xdr:row>
      <xdr:rowOff>58103</xdr:rowOff>
    </xdr:to>
    <xdr:grpSp>
      <xdr:nvGrpSpPr>
        <xdr:cNvPr id="51" name="Group 50">
          <a:extLst>
            <a:ext uri="{FF2B5EF4-FFF2-40B4-BE49-F238E27FC236}">
              <a16:creationId xmlns:a16="http://schemas.microsoft.com/office/drawing/2014/main" id="{00000000-0008-0000-1500-000033000000}"/>
            </a:ext>
          </a:extLst>
        </xdr:cNvPr>
        <xdr:cNvGrpSpPr/>
      </xdr:nvGrpSpPr>
      <xdr:grpSpPr>
        <a:xfrm>
          <a:off x="9648825" y="63950"/>
          <a:ext cx="354322" cy="356103"/>
          <a:chOff x="9511181" y="62045"/>
          <a:chExt cx="354322" cy="356103"/>
        </a:xfrm>
      </xdr:grpSpPr>
      <xdr:sp macro="[0]!NextSheet" textlink="">
        <xdr:nvSpPr>
          <xdr:cNvPr id="52" name="Oval 51">
            <a:extLst>
              <a:ext uri="{FF2B5EF4-FFF2-40B4-BE49-F238E27FC236}">
                <a16:creationId xmlns:a16="http://schemas.microsoft.com/office/drawing/2014/main" id="{00000000-0008-0000-1500-000034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53" name="Graphic 52" descr="Arrow: Straight with solid fill">
            <a:extLst>
              <a:ext uri="{FF2B5EF4-FFF2-40B4-BE49-F238E27FC236}">
                <a16:creationId xmlns:a16="http://schemas.microsoft.com/office/drawing/2014/main" id="{00000000-0008-0000-1500-000035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50014</xdr:colOff>
      <xdr:row>0</xdr:row>
      <xdr:rowOff>47625</xdr:rowOff>
    </xdr:from>
    <xdr:to>
      <xdr:col>11</xdr:col>
      <xdr:colOff>421973</xdr:colOff>
      <xdr:row>2</xdr:row>
      <xdr:rowOff>57312</xdr:rowOff>
    </xdr:to>
    <xdr:grpSp>
      <xdr:nvGrpSpPr>
        <xdr:cNvPr id="54" name="Group 53">
          <a:extLst>
            <a:ext uri="{FF2B5EF4-FFF2-40B4-BE49-F238E27FC236}">
              <a16:creationId xmlns:a16="http://schemas.microsoft.com/office/drawing/2014/main" id="{00000000-0008-0000-1500-000036000000}"/>
            </a:ext>
          </a:extLst>
        </xdr:cNvPr>
        <xdr:cNvGrpSpPr/>
      </xdr:nvGrpSpPr>
      <xdr:grpSpPr>
        <a:xfrm>
          <a:off x="8260564" y="47625"/>
          <a:ext cx="371959" cy="371637"/>
          <a:chOff x="8122920" y="45720"/>
          <a:chExt cx="371959" cy="371637"/>
        </a:xfrm>
      </xdr:grpSpPr>
      <xdr:sp macro="" textlink="">
        <xdr:nvSpPr>
          <xdr:cNvPr id="55" name="Oval 54">
            <a:extLst>
              <a:ext uri="{FF2B5EF4-FFF2-40B4-BE49-F238E27FC236}">
                <a16:creationId xmlns:a16="http://schemas.microsoft.com/office/drawing/2014/main" id="{00000000-0008-0000-1500-000037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56" name="TextBox 55">
            <a:extLst>
              <a:ext uri="{FF2B5EF4-FFF2-40B4-BE49-F238E27FC236}">
                <a16:creationId xmlns:a16="http://schemas.microsoft.com/office/drawing/2014/main" id="{00000000-0008-0000-1500-000038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180975</xdr:colOff>
      <xdr:row>1</xdr:row>
      <xdr:rowOff>47625</xdr:rowOff>
    </xdr:from>
    <xdr:to>
      <xdr:col>7</xdr:col>
      <xdr:colOff>1962785</xdr:colOff>
      <xdr:row>3</xdr:row>
      <xdr:rowOff>55245</xdr:rowOff>
    </xdr:to>
    <xdr:sp macro="" textlink="">
      <xdr:nvSpPr>
        <xdr:cNvPr id="47" name="TextBox 43">
          <a:extLst>
            <a:ext uri="{FF2B5EF4-FFF2-40B4-BE49-F238E27FC236}">
              <a16:creationId xmlns:a16="http://schemas.microsoft.com/office/drawing/2014/main" id="{00000000-0008-0000-1500-00002F000000}"/>
            </a:ext>
          </a:extLst>
        </xdr:cNvPr>
        <xdr:cNvSpPr txBox="1"/>
      </xdr:nvSpPr>
      <xdr:spPr>
        <a:xfrm>
          <a:off x="1914525" y="22860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47625</xdr:colOff>
      <xdr:row>0</xdr:row>
      <xdr:rowOff>0</xdr:rowOff>
    </xdr:from>
    <xdr:to>
      <xdr:col>3</xdr:col>
      <xdr:colOff>210185</xdr:colOff>
      <xdr:row>5</xdr:row>
      <xdr:rowOff>95250</xdr:rowOff>
    </xdr:to>
    <xdr:sp macro="" textlink="">
      <xdr:nvSpPr>
        <xdr:cNvPr id="59" name="Oval 15">
          <a:extLst>
            <a:ext uri="{FF2B5EF4-FFF2-40B4-BE49-F238E27FC236}">
              <a16:creationId xmlns:a16="http://schemas.microsoft.com/office/drawing/2014/main" id="{00000000-0008-0000-1500-00003B000000}"/>
            </a:ext>
          </a:extLst>
        </xdr:cNvPr>
        <xdr:cNvSpPr/>
      </xdr:nvSpPr>
      <xdr:spPr>
        <a:xfrm>
          <a:off x="657225" y="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P6</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10</xdr:col>
      <xdr:colOff>800100</xdr:colOff>
      <xdr:row>0</xdr:row>
      <xdr:rowOff>69665</xdr:rowOff>
    </xdr:from>
    <xdr:to>
      <xdr:col>10</xdr:col>
      <xdr:colOff>1172059</xdr:colOff>
      <xdr:row>2</xdr:row>
      <xdr:rowOff>53235</xdr:rowOff>
    </xdr:to>
    <xdr:grpSp>
      <xdr:nvGrpSpPr>
        <xdr:cNvPr id="29" name="Group 28">
          <a:extLst>
            <a:ext uri="{FF2B5EF4-FFF2-40B4-BE49-F238E27FC236}">
              <a16:creationId xmlns:a16="http://schemas.microsoft.com/office/drawing/2014/main" id="{00000000-0008-0000-1600-00001D000000}"/>
            </a:ext>
          </a:extLst>
        </xdr:cNvPr>
        <xdr:cNvGrpSpPr/>
      </xdr:nvGrpSpPr>
      <xdr:grpSpPr>
        <a:xfrm>
          <a:off x="13496925" y="69665"/>
          <a:ext cx="371959" cy="345520"/>
          <a:chOff x="6151098" y="1631884"/>
          <a:chExt cx="220005" cy="221112"/>
        </a:xfrm>
      </xdr:grpSpPr>
      <xdr:sp macro="[0]!MenuSheet" textlink="">
        <xdr:nvSpPr>
          <xdr:cNvPr id="30" name="Oval 29">
            <a:extLst>
              <a:ext uri="{FF2B5EF4-FFF2-40B4-BE49-F238E27FC236}">
                <a16:creationId xmlns:a16="http://schemas.microsoft.com/office/drawing/2014/main" id="{00000000-0008-0000-1600-00001E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31" name="Graphic 26" descr="Hamburger Menu Icon with solid fill">
            <a:extLst>
              <a:ext uri="{FF2B5EF4-FFF2-40B4-BE49-F238E27FC236}">
                <a16:creationId xmlns:a16="http://schemas.microsoft.com/office/drawing/2014/main" id="{00000000-0008-0000-1600-00001F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10</xdr:col>
      <xdr:colOff>2209800</xdr:colOff>
      <xdr:row>0</xdr:row>
      <xdr:rowOff>54425</xdr:rowOff>
    </xdr:from>
    <xdr:to>
      <xdr:col>10</xdr:col>
      <xdr:colOff>2564122</xdr:colOff>
      <xdr:row>2</xdr:row>
      <xdr:rowOff>43286</xdr:rowOff>
    </xdr:to>
    <xdr:grpSp>
      <xdr:nvGrpSpPr>
        <xdr:cNvPr id="32" name="Group 31">
          <a:extLst>
            <a:ext uri="{FF2B5EF4-FFF2-40B4-BE49-F238E27FC236}">
              <a16:creationId xmlns:a16="http://schemas.microsoft.com/office/drawing/2014/main" id="{00000000-0008-0000-1600-000020000000}"/>
            </a:ext>
          </a:extLst>
        </xdr:cNvPr>
        <xdr:cNvGrpSpPr/>
      </xdr:nvGrpSpPr>
      <xdr:grpSpPr>
        <a:xfrm>
          <a:off x="14906625" y="54425"/>
          <a:ext cx="354322" cy="350811"/>
          <a:chOff x="9008261" y="62045"/>
          <a:chExt cx="354322" cy="356103"/>
        </a:xfrm>
      </xdr:grpSpPr>
      <xdr:sp macro="[0]!PreviousSheet" textlink="">
        <xdr:nvSpPr>
          <xdr:cNvPr id="33" name="Oval 32">
            <a:extLst>
              <a:ext uri="{FF2B5EF4-FFF2-40B4-BE49-F238E27FC236}">
                <a16:creationId xmlns:a16="http://schemas.microsoft.com/office/drawing/2014/main" id="{00000000-0008-0000-1600-000021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34" name="Graphic 33" descr="Arrow: Straight with solid fill">
            <a:extLst>
              <a:ext uri="{FF2B5EF4-FFF2-40B4-BE49-F238E27FC236}">
                <a16:creationId xmlns:a16="http://schemas.microsoft.com/office/drawing/2014/main" id="{00000000-0008-0000-1600-000022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10</xdr:col>
      <xdr:colOff>2590800</xdr:colOff>
      <xdr:row>0</xdr:row>
      <xdr:rowOff>54425</xdr:rowOff>
    </xdr:from>
    <xdr:to>
      <xdr:col>11</xdr:col>
      <xdr:colOff>159589</xdr:colOff>
      <xdr:row>2</xdr:row>
      <xdr:rowOff>43286</xdr:rowOff>
    </xdr:to>
    <xdr:grpSp>
      <xdr:nvGrpSpPr>
        <xdr:cNvPr id="35" name="Group 34">
          <a:extLst>
            <a:ext uri="{FF2B5EF4-FFF2-40B4-BE49-F238E27FC236}">
              <a16:creationId xmlns:a16="http://schemas.microsoft.com/office/drawing/2014/main" id="{00000000-0008-0000-1600-000023000000}"/>
            </a:ext>
          </a:extLst>
        </xdr:cNvPr>
        <xdr:cNvGrpSpPr/>
      </xdr:nvGrpSpPr>
      <xdr:grpSpPr>
        <a:xfrm>
          <a:off x="15287625" y="54425"/>
          <a:ext cx="359614" cy="350811"/>
          <a:chOff x="9511181" y="62045"/>
          <a:chExt cx="354322" cy="356103"/>
        </a:xfrm>
      </xdr:grpSpPr>
      <xdr:sp macro="[0]!NextSheet" textlink="">
        <xdr:nvSpPr>
          <xdr:cNvPr id="36" name="Oval 35">
            <a:extLst>
              <a:ext uri="{FF2B5EF4-FFF2-40B4-BE49-F238E27FC236}">
                <a16:creationId xmlns:a16="http://schemas.microsoft.com/office/drawing/2014/main" id="{00000000-0008-0000-1600-000024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37" name="Graphic 36" descr="Arrow: Straight with solid fill">
            <a:extLst>
              <a:ext uri="{FF2B5EF4-FFF2-40B4-BE49-F238E27FC236}">
                <a16:creationId xmlns:a16="http://schemas.microsoft.com/office/drawing/2014/main" id="{00000000-0008-0000-1600-000025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10</xdr:col>
      <xdr:colOff>1202539</xdr:colOff>
      <xdr:row>0</xdr:row>
      <xdr:rowOff>38100</xdr:rowOff>
    </xdr:from>
    <xdr:to>
      <xdr:col>10</xdr:col>
      <xdr:colOff>1574498</xdr:colOff>
      <xdr:row>2</xdr:row>
      <xdr:rowOff>42495</xdr:rowOff>
    </xdr:to>
    <xdr:grpSp>
      <xdr:nvGrpSpPr>
        <xdr:cNvPr id="38" name="Group 37">
          <a:extLst>
            <a:ext uri="{FF2B5EF4-FFF2-40B4-BE49-F238E27FC236}">
              <a16:creationId xmlns:a16="http://schemas.microsoft.com/office/drawing/2014/main" id="{00000000-0008-0000-1600-000026000000}"/>
            </a:ext>
          </a:extLst>
        </xdr:cNvPr>
        <xdr:cNvGrpSpPr/>
      </xdr:nvGrpSpPr>
      <xdr:grpSpPr>
        <a:xfrm>
          <a:off x="13899364" y="38100"/>
          <a:ext cx="371959" cy="366345"/>
          <a:chOff x="8122920" y="45720"/>
          <a:chExt cx="371959" cy="371637"/>
        </a:xfrm>
      </xdr:grpSpPr>
      <xdr:sp macro="" textlink="">
        <xdr:nvSpPr>
          <xdr:cNvPr id="39" name="Oval 38">
            <a:extLst>
              <a:ext uri="{FF2B5EF4-FFF2-40B4-BE49-F238E27FC236}">
                <a16:creationId xmlns:a16="http://schemas.microsoft.com/office/drawing/2014/main" id="{00000000-0008-0000-1600-000027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40" name="TextBox 39">
            <a:extLst>
              <a:ext uri="{FF2B5EF4-FFF2-40B4-BE49-F238E27FC236}">
                <a16:creationId xmlns:a16="http://schemas.microsoft.com/office/drawing/2014/main" id="{00000000-0008-0000-1600-000028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523875</xdr:colOff>
      <xdr:row>4</xdr:row>
      <xdr:rowOff>20319</xdr:rowOff>
    </xdr:from>
    <xdr:to>
      <xdr:col>9</xdr:col>
      <xdr:colOff>28575</xdr:colOff>
      <xdr:row>7</xdr:row>
      <xdr:rowOff>190499</xdr:rowOff>
    </xdr:to>
    <xdr:sp macro="" textlink="">
      <xdr:nvSpPr>
        <xdr:cNvPr id="17" name="TextBox 16">
          <a:extLst>
            <a:ext uri="{FF2B5EF4-FFF2-40B4-BE49-F238E27FC236}">
              <a16:creationId xmlns:a16="http://schemas.microsoft.com/office/drawing/2014/main" id="{00000000-0008-0000-1600-000011000000}"/>
            </a:ext>
          </a:extLst>
        </xdr:cNvPr>
        <xdr:cNvSpPr txBox="1"/>
      </xdr:nvSpPr>
      <xdr:spPr>
        <a:xfrm>
          <a:off x="1981200" y="687069"/>
          <a:ext cx="10382250" cy="7702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b="1">
              <a:latin typeface="+mn-lt"/>
              <a:cs typeface="Adobe Devanagari" panose="02040503050201020203" pitchFamily="18" charset="0"/>
            </a:rPr>
            <a:t>Environmental Values and Impacts</a:t>
          </a:r>
          <a:r>
            <a:rPr lang="es-NI" sz="1400" b="0" u="none">
              <a:latin typeface="+mn-lt"/>
              <a:cs typeface="Adobe Devanagari" panose="02040503050201020203" pitchFamily="18" charset="0"/>
            </a:rPr>
            <a:t>. </a:t>
          </a:r>
        </a:p>
        <a:p>
          <a:pPr algn="l"/>
          <a:r>
            <a:rPr lang="es-NI" sz="1400" b="0" u="none">
              <a:latin typeface="+mn-lt"/>
              <a:cs typeface="Adobe Devanagari" panose="02040503050201020203" pitchFamily="18" charset="0"/>
            </a:rPr>
            <a:t>The Organization* shall maintain, conserve and/or restore ecosystem services* and environmental values* of the Management Unit*, and shall avoid, repair or mitigate negative environmental impacts.</a:t>
          </a:r>
        </a:p>
      </xdr:txBody>
    </xdr:sp>
    <xdr:clientData/>
  </xdr:twoCellAnchor>
  <xdr:twoCellAnchor>
    <xdr:from>
      <xdr:col>4</xdr:col>
      <xdr:colOff>1905</xdr:colOff>
      <xdr:row>1</xdr:row>
      <xdr:rowOff>66675</xdr:rowOff>
    </xdr:from>
    <xdr:to>
      <xdr:col>5</xdr:col>
      <xdr:colOff>1331595</xdr:colOff>
      <xdr:row>3</xdr:row>
      <xdr:rowOff>74295</xdr:rowOff>
    </xdr:to>
    <xdr:sp macro="" textlink="">
      <xdr:nvSpPr>
        <xdr:cNvPr id="18" name="TextBox 17">
          <a:extLst>
            <a:ext uri="{FF2B5EF4-FFF2-40B4-BE49-F238E27FC236}">
              <a16:creationId xmlns:a16="http://schemas.microsoft.com/office/drawing/2014/main" id="{00000000-0008-0000-1600-000012000000}"/>
            </a:ext>
          </a:extLst>
        </xdr:cNvPr>
        <xdr:cNvSpPr txBox="1"/>
      </xdr:nvSpPr>
      <xdr:spPr>
        <a:xfrm>
          <a:off x="2002155" y="247650"/>
          <a:ext cx="199644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104775</xdr:colOff>
      <xdr:row>0</xdr:row>
      <xdr:rowOff>47625</xdr:rowOff>
    </xdr:from>
    <xdr:to>
      <xdr:col>3</xdr:col>
      <xdr:colOff>267335</xdr:colOff>
      <xdr:row>6</xdr:row>
      <xdr:rowOff>66675</xdr:rowOff>
    </xdr:to>
    <xdr:sp macro="" textlink="">
      <xdr:nvSpPr>
        <xdr:cNvPr id="19" name="Oval 15">
          <a:extLst>
            <a:ext uri="{FF2B5EF4-FFF2-40B4-BE49-F238E27FC236}">
              <a16:creationId xmlns:a16="http://schemas.microsoft.com/office/drawing/2014/main" id="{00000000-0008-0000-1600-000013000000}"/>
            </a:ext>
          </a:extLst>
        </xdr:cNvPr>
        <xdr:cNvSpPr/>
      </xdr:nvSpPr>
      <xdr:spPr>
        <a:xfrm>
          <a:off x="714375" y="4762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P6</a:t>
          </a:r>
        </a:p>
      </xdr:txBody>
    </xdr:sp>
    <xdr:clientData/>
  </xdr:twoCellAnchor>
  <xdr:twoCellAnchor>
    <xdr:from>
      <xdr:col>3</xdr:col>
      <xdr:colOff>516255</xdr:colOff>
      <xdr:row>0</xdr:row>
      <xdr:rowOff>161925</xdr:rowOff>
    </xdr:from>
    <xdr:to>
      <xdr:col>6</xdr:col>
      <xdr:colOff>2301240</xdr:colOff>
      <xdr:row>2</xdr:row>
      <xdr:rowOff>169545</xdr:rowOff>
    </xdr:to>
    <xdr:sp macro="" textlink="">
      <xdr:nvSpPr>
        <xdr:cNvPr id="21" name="TextBox 28">
          <a:extLst>
            <a:ext uri="{FF2B5EF4-FFF2-40B4-BE49-F238E27FC236}">
              <a16:creationId xmlns:a16="http://schemas.microsoft.com/office/drawing/2014/main" id="{00000000-0008-0000-1600-000015000000}"/>
            </a:ext>
          </a:extLst>
        </xdr:cNvPr>
        <xdr:cNvSpPr txBox="1"/>
      </xdr:nvSpPr>
      <xdr:spPr>
        <a:xfrm>
          <a:off x="1973580" y="161925"/>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3" name="Group 2">
          <a:extLst>
            <a:ext uri="{FF2B5EF4-FFF2-40B4-BE49-F238E27FC236}">
              <a16:creationId xmlns:a16="http://schemas.microsoft.com/office/drawing/2014/main" id="{00000000-0008-0000-1700-000003000000}"/>
            </a:ext>
          </a:extLst>
        </xdr:cNvPr>
        <xdr:cNvGrpSpPr/>
      </xdr:nvGrpSpPr>
      <xdr:grpSpPr>
        <a:xfrm>
          <a:off x="8699651" y="54424"/>
          <a:ext cx="354322" cy="352294"/>
          <a:chOff x="5358618" y="1631884"/>
          <a:chExt cx="220005" cy="221112"/>
        </a:xfrm>
      </xdr:grpSpPr>
      <xdr:sp macro="[0]!Sheet26.Limp701" textlink="">
        <xdr:nvSpPr>
          <xdr:cNvPr id="4" name="Oval 3">
            <a:extLst>
              <a:ext uri="{FF2B5EF4-FFF2-40B4-BE49-F238E27FC236}">
                <a16:creationId xmlns:a16="http://schemas.microsoft.com/office/drawing/2014/main" id="{00000000-0008-0000-1700-000004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26.Limp701">
        <xdr:nvPicPr>
          <xdr:cNvPr id="5" name="Graphic 4" descr="Garbage with solid fill">
            <a:extLst>
              <a:ext uri="{FF2B5EF4-FFF2-40B4-BE49-F238E27FC236}">
                <a16:creationId xmlns:a16="http://schemas.microsoft.com/office/drawing/2014/main" id="{00000000-0008-0000-17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9</xdr:row>
          <xdr:rowOff>7620</xdr:rowOff>
        </xdr:to>
        <xdr:sp macro="" textlink="">
          <xdr:nvSpPr>
            <xdr:cNvPr id="34817" name="OptionButton1" hidden="1">
              <a:extLst>
                <a:ext uri="{63B3BB69-23CF-44E3-9099-C40C66FF867C}">
                  <a14:compatExt spid="_x0000_s34817"/>
                </a:ext>
                <a:ext uri="{FF2B5EF4-FFF2-40B4-BE49-F238E27FC236}">
                  <a16:creationId xmlns:a16="http://schemas.microsoft.com/office/drawing/2014/main" id="{00000000-0008-0000-1700-000001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9</xdr:row>
          <xdr:rowOff>53340</xdr:rowOff>
        </xdr:to>
        <xdr:sp macro="" textlink="">
          <xdr:nvSpPr>
            <xdr:cNvPr id="34818" name="OptionButton2" hidden="1">
              <a:extLst>
                <a:ext uri="{63B3BB69-23CF-44E3-9099-C40C66FF867C}">
                  <a14:compatExt spid="_x0000_s34818"/>
                </a:ext>
                <a:ext uri="{FF2B5EF4-FFF2-40B4-BE49-F238E27FC236}">
                  <a16:creationId xmlns:a16="http://schemas.microsoft.com/office/drawing/2014/main" id="{00000000-0008-0000-1700-000002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12</xdr:row>
          <xdr:rowOff>38100</xdr:rowOff>
        </xdr:to>
        <xdr:sp macro="" textlink="">
          <xdr:nvSpPr>
            <xdr:cNvPr id="34819" name="OptionButton3" hidden="1">
              <a:extLst>
                <a:ext uri="{63B3BB69-23CF-44E3-9099-C40C66FF867C}">
                  <a14:compatExt spid="_x0000_s34819"/>
                </a:ext>
                <a:ext uri="{FF2B5EF4-FFF2-40B4-BE49-F238E27FC236}">
                  <a16:creationId xmlns:a16="http://schemas.microsoft.com/office/drawing/2014/main" id="{00000000-0008-0000-1700-000003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12</xdr:row>
          <xdr:rowOff>38100</xdr:rowOff>
        </xdr:to>
        <xdr:sp macro="" textlink="">
          <xdr:nvSpPr>
            <xdr:cNvPr id="34820" name="OptionButton4" hidden="1">
              <a:extLst>
                <a:ext uri="{63B3BB69-23CF-44E3-9099-C40C66FF867C}">
                  <a14:compatExt spid="_x0000_s34820"/>
                </a:ext>
                <a:ext uri="{FF2B5EF4-FFF2-40B4-BE49-F238E27FC236}">
                  <a16:creationId xmlns:a16="http://schemas.microsoft.com/office/drawing/2014/main" id="{00000000-0008-0000-1700-000004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15</xdr:row>
          <xdr:rowOff>0</xdr:rowOff>
        </xdr:to>
        <xdr:sp macro="" textlink="">
          <xdr:nvSpPr>
            <xdr:cNvPr id="34821" name="OptionButton5" hidden="1">
              <a:extLst>
                <a:ext uri="{63B3BB69-23CF-44E3-9099-C40C66FF867C}">
                  <a14:compatExt spid="_x0000_s34821"/>
                </a:ext>
                <a:ext uri="{FF2B5EF4-FFF2-40B4-BE49-F238E27FC236}">
                  <a16:creationId xmlns:a16="http://schemas.microsoft.com/office/drawing/2014/main" id="{00000000-0008-0000-1700-000005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15</xdr:row>
          <xdr:rowOff>0</xdr:rowOff>
        </xdr:to>
        <xdr:sp macro="" textlink="">
          <xdr:nvSpPr>
            <xdr:cNvPr id="34822" name="OptionButton6" hidden="1">
              <a:extLst>
                <a:ext uri="{63B3BB69-23CF-44E3-9099-C40C66FF867C}">
                  <a14:compatExt spid="_x0000_s34822"/>
                </a:ext>
                <a:ext uri="{FF2B5EF4-FFF2-40B4-BE49-F238E27FC236}">
                  <a16:creationId xmlns:a16="http://schemas.microsoft.com/office/drawing/2014/main" id="{00000000-0008-0000-1700-00000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17</xdr:row>
          <xdr:rowOff>388620</xdr:rowOff>
        </xdr:to>
        <xdr:sp macro="" textlink="">
          <xdr:nvSpPr>
            <xdr:cNvPr id="34823" name="OptionButton7" hidden="1">
              <a:extLst>
                <a:ext uri="{63B3BB69-23CF-44E3-9099-C40C66FF867C}">
                  <a14:compatExt spid="_x0000_s34823"/>
                </a:ext>
                <a:ext uri="{FF2B5EF4-FFF2-40B4-BE49-F238E27FC236}">
                  <a16:creationId xmlns:a16="http://schemas.microsoft.com/office/drawing/2014/main" id="{00000000-0008-0000-1700-000007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17</xdr:row>
          <xdr:rowOff>388620</xdr:rowOff>
        </xdr:to>
        <xdr:sp macro="" textlink="">
          <xdr:nvSpPr>
            <xdr:cNvPr id="34824" name="OptionButton8" hidden="1">
              <a:extLst>
                <a:ext uri="{63B3BB69-23CF-44E3-9099-C40C66FF867C}">
                  <a14:compatExt spid="_x0000_s34824"/>
                </a:ext>
                <a:ext uri="{FF2B5EF4-FFF2-40B4-BE49-F238E27FC236}">
                  <a16:creationId xmlns:a16="http://schemas.microsoft.com/office/drawing/2014/main" id="{00000000-0008-0000-1700-000008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34825" name="OptionButton9" hidden="1">
              <a:extLst>
                <a:ext uri="{63B3BB69-23CF-44E3-9099-C40C66FF867C}">
                  <a14:compatExt spid="_x0000_s34825"/>
                </a:ext>
                <a:ext uri="{FF2B5EF4-FFF2-40B4-BE49-F238E27FC236}">
                  <a16:creationId xmlns:a16="http://schemas.microsoft.com/office/drawing/2014/main" id="{00000000-0008-0000-1700-000009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34826" name="OptionButton10" hidden="1">
              <a:extLst>
                <a:ext uri="{63B3BB69-23CF-44E3-9099-C40C66FF867C}">
                  <a14:compatExt spid="_x0000_s34826"/>
                </a:ext>
                <a:ext uri="{FF2B5EF4-FFF2-40B4-BE49-F238E27FC236}">
                  <a16:creationId xmlns:a16="http://schemas.microsoft.com/office/drawing/2014/main" id="{00000000-0008-0000-1700-00000A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9</xdr:row>
          <xdr:rowOff>7620</xdr:rowOff>
        </xdr:to>
        <xdr:sp macro="" textlink="">
          <xdr:nvSpPr>
            <xdr:cNvPr id="34827" name="OptionButton11" hidden="1">
              <a:extLst>
                <a:ext uri="{63B3BB69-23CF-44E3-9099-C40C66FF867C}">
                  <a14:compatExt spid="_x0000_s34827"/>
                </a:ext>
                <a:ext uri="{FF2B5EF4-FFF2-40B4-BE49-F238E27FC236}">
                  <a16:creationId xmlns:a16="http://schemas.microsoft.com/office/drawing/2014/main" id="{00000000-0008-0000-1700-00000B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12</xdr:row>
          <xdr:rowOff>38100</xdr:rowOff>
        </xdr:to>
        <xdr:sp macro="" textlink="">
          <xdr:nvSpPr>
            <xdr:cNvPr id="34828" name="OptionButton12" hidden="1">
              <a:extLst>
                <a:ext uri="{63B3BB69-23CF-44E3-9099-C40C66FF867C}">
                  <a14:compatExt spid="_x0000_s34828"/>
                </a:ext>
                <a:ext uri="{FF2B5EF4-FFF2-40B4-BE49-F238E27FC236}">
                  <a16:creationId xmlns:a16="http://schemas.microsoft.com/office/drawing/2014/main" id="{00000000-0008-0000-1700-00000C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15</xdr:row>
          <xdr:rowOff>0</xdr:rowOff>
        </xdr:to>
        <xdr:sp macro="" textlink="">
          <xdr:nvSpPr>
            <xdr:cNvPr id="34829" name="OptionButton13" hidden="1">
              <a:extLst>
                <a:ext uri="{63B3BB69-23CF-44E3-9099-C40C66FF867C}">
                  <a14:compatExt spid="_x0000_s34829"/>
                </a:ext>
                <a:ext uri="{FF2B5EF4-FFF2-40B4-BE49-F238E27FC236}">
                  <a16:creationId xmlns:a16="http://schemas.microsoft.com/office/drawing/2014/main" id="{00000000-0008-0000-1700-00000D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17</xdr:row>
          <xdr:rowOff>373380</xdr:rowOff>
        </xdr:to>
        <xdr:sp macro="" textlink="">
          <xdr:nvSpPr>
            <xdr:cNvPr id="34830" name="OptionButton14" hidden="1">
              <a:extLst>
                <a:ext uri="{63B3BB69-23CF-44E3-9099-C40C66FF867C}">
                  <a14:compatExt spid="_x0000_s34830"/>
                </a:ext>
                <a:ext uri="{FF2B5EF4-FFF2-40B4-BE49-F238E27FC236}">
                  <a16:creationId xmlns:a16="http://schemas.microsoft.com/office/drawing/2014/main" id="{00000000-0008-0000-1700-00000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34831" name="OptionButton15" hidden="1">
              <a:extLst>
                <a:ext uri="{63B3BB69-23CF-44E3-9099-C40C66FF867C}">
                  <a14:compatExt spid="_x0000_s34831"/>
                </a:ext>
                <a:ext uri="{FF2B5EF4-FFF2-40B4-BE49-F238E27FC236}">
                  <a16:creationId xmlns:a16="http://schemas.microsoft.com/office/drawing/2014/main" id="{00000000-0008-0000-1700-00000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34832" name="OptionButton16" hidden="1">
              <a:extLst>
                <a:ext uri="{63B3BB69-23CF-44E3-9099-C40C66FF867C}">
                  <a14:compatExt spid="_x0000_s34832"/>
                </a:ext>
                <a:ext uri="{FF2B5EF4-FFF2-40B4-BE49-F238E27FC236}">
                  <a16:creationId xmlns:a16="http://schemas.microsoft.com/office/drawing/2014/main" id="{00000000-0008-0000-1700-000010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34833" name="OptionButton17" hidden="1">
              <a:extLst>
                <a:ext uri="{63B3BB69-23CF-44E3-9099-C40C66FF867C}">
                  <a14:compatExt spid="_x0000_s34833"/>
                </a:ext>
                <a:ext uri="{FF2B5EF4-FFF2-40B4-BE49-F238E27FC236}">
                  <a16:creationId xmlns:a16="http://schemas.microsoft.com/office/drawing/2014/main" id="{00000000-0008-0000-1700-000011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34834" name="OptionButton18" hidden="1">
              <a:extLst>
                <a:ext uri="{63B3BB69-23CF-44E3-9099-C40C66FF867C}">
                  <a14:compatExt spid="_x0000_s34834"/>
                </a:ext>
                <a:ext uri="{FF2B5EF4-FFF2-40B4-BE49-F238E27FC236}">
                  <a16:creationId xmlns:a16="http://schemas.microsoft.com/office/drawing/2014/main" id="{00000000-0008-0000-1700-000012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34835" name="OptionButton19" hidden="1">
              <a:extLst>
                <a:ext uri="{63B3BB69-23CF-44E3-9099-C40C66FF867C}">
                  <a14:compatExt spid="_x0000_s34835"/>
                </a:ext>
                <a:ext uri="{FF2B5EF4-FFF2-40B4-BE49-F238E27FC236}">
                  <a16:creationId xmlns:a16="http://schemas.microsoft.com/office/drawing/2014/main" id="{00000000-0008-0000-1700-000013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34836" name="OptionButton20" hidden="1">
              <a:extLst>
                <a:ext uri="{63B3BB69-23CF-44E3-9099-C40C66FF867C}">
                  <a14:compatExt spid="_x0000_s34836"/>
                </a:ext>
                <a:ext uri="{FF2B5EF4-FFF2-40B4-BE49-F238E27FC236}">
                  <a16:creationId xmlns:a16="http://schemas.microsoft.com/office/drawing/2014/main" id="{00000000-0008-0000-1700-000014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34837" name="OptionButton21" hidden="1">
              <a:extLst>
                <a:ext uri="{63B3BB69-23CF-44E3-9099-C40C66FF867C}">
                  <a14:compatExt spid="_x0000_s34837"/>
                </a:ext>
                <a:ext uri="{FF2B5EF4-FFF2-40B4-BE49-F238E27FC236}">
                  <a16:creationId xmlns:a16="http://schemas.microsoft.com/office/drawing/2014/main" id="{00000000-0008-0000-1700-000015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34838" name="OptionButton22" hidden="1">
              <a:extLst>
                <a:ext uri="{63B3BB69-23CF-44E3-9099-C40C66FF867C}">
                  <a14:compatExt spid="_x0000_s34838"/>
                </a:ext>
                <a:ext uri="{FF2B5EF4-FFF2-40B4-BE49-F238E27FC236}">
                  <a16:creationId xmlns:a16="http://schemas.microsoft.com/office/drawing/2014/main" id="{00000000-0008-0000-1700-00001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34839" name="OptionButton23" hidden="1">
              <a:extLst>
                <a:ext uri="{63B3BB69-23CF-44E3-9099-C40C66FF867C}">
                  <a14:compatExt spid="_x0000_s34839"/>
                </a:ext>
                <a:ext uri="{FF2B5EF4-FFF2-40B4-BE49-F238E27FC236}">
                  <a16:creationId xmlns:a16="http://schemas.microsoft.com/office/drawing/2014/main" id="{00000000-0008-0000-1700-000017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34840" name="OptionButton24" hidden="1">
              <a:extLst>
                <a:ext uri="{63B3BB69-23CF-44E3-9099-C40C66FF867C}">
                  <a14:compatExt spid="_x0000_s34840"/>
                </a:ext>
                <a:ext uri="{FF2B5EF4-FFF2-40B4-BE49-F238E27FC236}">
                  <a16:creationId xmlns:a16="http://schemas.microsoft.com/office/drawing/2014/main" id="{00000000-0008-0000-1700-000018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361950</xdr:colOff>
      <xdr:row>0</xdr:row>
      <xdr:rowOff>79190</xdr:rowOff>
    </xdr:from>
    <xdr:to>
      <xdr:col>11</xdr:col>
      <xdr:colOff>57634</xdr:colOff>
      <xdr:row>2</xdr:row>
      <xdr:rowOff>62760</xdr:rowOff>
    </xdr:to>
    <xdr:grpSp>
      <xdr:nvGrpSpPr>
        <xdr:cNvPr id="54" name="Group 53">
          <a:extLst>
            <a:ext uri="{FF2B5EF4-FFF2-40B4-BE49-F238E27FC236}">
              <a16:creationId xmlns:a16="http://schemas.microsoft.com/office/drawing/2014/main" id="{00000000-0008-0000-1700-000036000000}"/>
            </a:ext>
          </a:extLst>
        </xdr:cNvPr>
        <xdr:cNvGrpSpPr/>
      </xdr:nvGrpSpPr>
      <xdr:grpSpPr>
        <a:xfrm>
          <a:off x="7896225" y="79190"/>
          <a:ext cx="371959" cy="345520"/>
          <a:chOff x="6151098" y="1631884"/>
          <a:chExt cx="220005" cy="221112"/>
        </a:xfrm>
      </xdr:grpSpPr>
      <xdr:sp macro="[0]!MenuSheet" textlink="">
        <xdr:nvSpPr>
          <xdr:cNvPr id="55" name="Oval 54">
            <a:extLst>
              <a:ext uri="{FF2B5EF4-FFF2-40B4-BE49-F238E27FC236}">
                <a16:creationId xmlns:a16="http://schemas.microsoft.com/office/drawing/2014/main" id="{00000000-0008-0000-1700-000037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6" name="Graphic 26" descr="Hamburger Menu Icon with solid fill">
            <a:extLst>
              <a:ext uri="{FF2B5EF4-FFF2-40B4-BE49-F238E27FC236}">
                <a16:creationId xmlns:a16="http://schemas.microsoft.com/office/drawing/2014/main" id="{00000000-0008-0000-1700-00003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1095375</xdr:colOff>
      <xdr:row>0</xdr:row>
      <xdr:rowOff>63950</xdr:rowOff>
    </xdr:from>
    <xdr:to>
      <xdr:col>11</xdr:col>
      <xdr:colOff>1449697</xdr:colOff>
      <xdr:row>2</xdr:row>
      <xdr:rowOff>52811</xdr:rowOff>
    </xdr:to>
    <xdr:grpSp>
      <xdr:nvGrpSpPr>
        <xdr:cNvPr id="57" name="Group 56">
          <a:extLst>
            <a:ext uri="{FF2B5EF4-FFF2-40B4-BE49-F238E27FC236}">
              <a16:creationId xmlns:a16="http://schemas.microsoft.com/office/drawing/2014/main" id="{00000000-0008-0000-1700-000039000000}"/>
            </a:ext>
          </a:extLst>
        </xdr:cNvPr>
        <xdr:cNvGrpSpPr/>
      </xdr:nvGrpSpPr>
      <xdr:grpSpPr>
        <a:xfrm>
          <a:off x="9305925" y="63950"/>
          <a:ext cx="354322" cy="350811"/>
          <a:chOff x="9008261" y="62045"/>
          <a:chExt cx="354322" cy="356103"/>
        </a:xfrm>
      </xdr:grpSpPr>
      <xdr:sp macro="[0]!PreviousSheet" textlink="">
        <xdr:nvSpPr>
          <xdr:cNvPr id="58" name="Oval 57">
            <a:extLst>
              <a:ext uri="{FF2B5EF4-FFF2-40B4-BE49-F238E27FC236}">
                <a16:creationId xmlns:a16="http://schemas.microsoft.com/office/drawing/2014/main" id="{00000000-0008-0000-1700-00003A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9" name="Graphic 58" descr="Arrow: Straight with solid fill">
            <a:extLst>
              <a:ext uri="{FF2B5EF4-FFF2-40B4-BE49-F238E27FC236}">
                <a16:creationId xmlns:a16="http://schemas.microsoft.com/office/drawing/2014/main" id="{00000000-0008-0000-1700-00003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1476375</xdr:colOff>
      <xdr:row>0</xdr:row>
      <xdr:rowOff>63950</xdr:rowOff>
    </xdr:from>
    <xdr:to>
      <xdr:col>12</xdr:col>
      <xdr:colOff>207214</xdr:colOff>
      <xdr:row>2</xdr:row>
      <xdr:rowOff>52811</xdr:rowOff>
    </xdr:to>
    <xdr:grpSp>
      <xdr:nvGrpSpPr>
        <xdr:cNvPr id="60" name="Group 59">
          <a:extLst>
            <a:ext uri="{FF2B5EF4-FFF2-40B4-BE49-F238E27FC236}">
              <a16:creationId xmlns:a16="http://schemas.microsoft.com/office/drawing/2014/main" id="{00000000-0008-0000-1700-00003C000000}"/>
            </a:ext>
          </a:extLst>
        </xdr:cNvPr>
        <xdr:cNvGrpSpPr/>
      </xdr:nvGrpSpPr>
      <xdr:grpSpPr>
        <a:xfrm>
          <a:off x="9686925" y="63950"/>
          <a:ext cx="359614" cy="350811"/>
          <a:chOff x="9511181" y="62045"/>
          <a:chExt cx="354322" cy="356103"/>
        </a:xfrm>
      </xdr:grpSpPr>
      <xdr:sp macro="[0]!NextSheet" textlink="">
        <xdr:nvSpPr>
          <xdr:cNvPr id="61" name="Oval 60">
            <a:extLst>
              <a:ext uri="{FF2B5EF4-FFF2-40B4-BE49-F238E27FC236}">
                <a16:creationId xmlns:a16="http://schemas.microsoft.com/office/drawing/2014/main" id="{00000000-0008-0000-1700-00003D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62" name="Graphic 61" descr="Arrow: Straight with solid fill">
            <a:extLst>
              <a:ext uri="{FF2B5EF4-FFF2-40B4-BE49-F238E27FC236}">
                <a16:creationId xmlns:a16="http://schemas.microsoft.com/office/drawing/2014/main" id="{00000000-0008-0000-1700-00003E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88114</xdr:colOff>
      <xdr:row>0</xdr:row>
      <xdr:rowOff>47625</xdr:rowOff>
    </xdr:from>
    <xdr:to>
      <xdr:col>11</xdr:col>
      <xdr:colOff>460073</xdr:colOff>
      <xdr:row>2</xdr:row>
      <xdr:rowOff>52020</xdr:rowOff>
    </xdr:to>
    <xdr:grpSp>
      <xdr:nvGrpSpPr>
        <xdr:cNvPr id="63" name="Group 62">
          <a:extLst>
            <a:ext uri="{FF2B5EF4-FFF2-40B4-BE49-F238E27FC236}">
              <a16:creationId xmlns:a16="http://schemas.microsoft.com/office/drawing/2014/main" id="{00000000-0008-0000-1700-00003F000000}"/>
            </a:ext>
          </a:extLst>
        </xdr:cNvPr>
        <xdr:cNvGrpSpPr/>
      </xdr:nvGrpSpPr>
      <xdr:grpSpPr>
        <a:xfrm>
          <a:off x="8298664" y="47625"/>
          <a:ext cx="371959" cy="366345"/>
          <a:chOff x="8122920" y="45720"/>
          <a:chExt cx="371959" cy="371637"/>
        </a:xfrm>
      </xdr:grpSpPr>
      <xdr:sp macro="" textlink="">
        <xdr:nvSpPr>
          <xdr:cNvPr id="64" name="Oval 63">
            <a:extLst>
              <a:ext uri="{FF2B5EF4-FFF2-40B4-BE49-F238E27FC236}">
                <a16:creationId xmlns:a16="http://schemas.microsoft.com/office/drawing/2014/main" id="{00000000-0008-0000-1700-000040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65" name="TextBox 64">
            <a:extLst>
              <a:ext uri="{FF2B5EF4-FFF2-40B4-BE49-F238E27FC236}">
                <a16:creationId xmlns:a16="http://schemas.microsoft.com/office/drawing/2014/main" id="{00000000-0008-0000-1700-000041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247650</xdr:colOff>
      <xdr:row>1</xdr:row>
      <xdr:rowOff>0</xdr:rowOff>
    </xdr:from>
    <xdr:to>
      <xdr:col>7</xdr:col>
      <xdr:colOff>1753235</xdr:colOff>
      <xdr:row>3</xdr:row>
      <xdr:rowOff>7620</xdr:rowOff>
    </xdr:to>
    <xdr:sp macro="" textlink="">
      <xdr:nvSpPr>
        <xdr:cNvPr id="45" name="TextBox 43">
          <a:extLst>
            <a:ext uri="{FF2B5EF4-FFF2-40B4-BE49-F238E27FC236}">
              <a16:creationId xmlns:a16="http://schemas.microsoft.com/office/drawing/2014/main" id="{00000000-0008-0000-1700-00002D000000}"/>
            </a:ext>
          </a:extLst>
        </xdr:cNvPr>
        <xdr:cNvSpPr txBox="1"/>
      </xdr:nvSpPr>
      <xdr:spPr>
        <a:xfrm>
          <a:off x="1704975" y="180975"/>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38100</xdr:colOff>
      <xdr:row>0</xdr:row>
      <xdr:rowOff>0</xdr:rowOff>
    </xdr:from>
    <xdr:to>
      <xdr:col>3</xdr:col>
      <xdr:colOff>200660</xdr:colOff>
      <xdr:row>5</xdr:row>
      <xdr:rowOff>95250</xdr:rowOff>
    </xdr:to>
    <xdr:sp macro="" textlink="">
      <xdr:nvSpPr>
        <xdr:cNvPr id="47" name="Oval 15">
          <a:extLst>
            <a:ext uri="{FF2B5EF4-FFF2-40B4-BE49-F238E27FC236}">
              <a16:creationId xmlns:a16="http://schemas.microsoft.com/office/drawing/2014/main" id="{00000000-0008-0000-1700-00002F000000}"/>
            </a:ext>
          </a:extLst>
        </xdr:cNvPr>
        <xdr:cNvSpPr/>
      </xdr:nvSpPr>
      <xdr:spPr>
        <a:xfrm>
          <a:off x="647700" y="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P7</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638175</xdr:colOff>
      <xdr:row>0</xdr:row>
      <xdr:rowOff>31565</xdr:rowOff>
    </xdr:from>
    <xdr:to>
      <xdr:col>7</xdr:col>
      <xdr:colOff>1010134</xdr:colOff>
      <xdr:row>2</xdr:row>
      <xdr:rowOff>15135</xdr:rowOff>
    </xdr:to>
    <xdr:grpSp>
      <xdr:nvGrpSpPr>
        <xdr:cNvPr id="18" name="Group 17">
          <a:extLst>
            <a:ext uri="{FF2B5EF4-FFF2-40B4-BE49-F238E27FC236}">
              <a16:creationId xmlns:a16="http://schemas.microsoft.com/office/drawing/2014/main" id="{00000000-0008-0000-1800-000012000000}"/>
            </a:ext>
          </a:extLst>
        </xdr:cNvPr>
        <xdr:cNvGrpSpPr/>
      </xdr:nvGrpSpPr>
      <xdr:grpSpPr>
        <a:xfrm>
          <a:off x="10048875" y="31565"/>
          <a:ext cx="371959" cy="345520"/>
          <a:chOff x="6151098" y="1631884"/>
          <a:chExt cx="220005" cy="221112"/>
        </a:xfrm>
      </xdr:grpSpPr>
      <xdr:sp macro="[0]!MenuSheet" textlink="">
        <xdr:nvSpPr>
          <xdr:cNvPr id="19" name="Oval 18">
            <a:extLst>
              <a:ext uri="{FF2B5EF4-FFF2-40B4-BE49-F238E27FC236}">
                <a16:creationId xmlns:a16="http://schemas.microsoft.com/office/drawing/2014/main" id="{00000000-0008-0000-1800-000013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20" name="Graphic 26" descr="Hamburger Menu Icon with solid fill">
            <a:extLst>
              <a:ext uri="{FF2B5EF4-FFF2-40B4-BE49-F238E27FC236}">
                <a16:creationId xmlns:a16="http://schemas.microsoft.com/office/drawing/2014/main" id="{00000000-0008-0000-1800-00001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9</xdr:col>
      <xdr:colOff>9525</xdr:colOff>
      <xdr:row>0</xdr:row>
      <xdr:rowOff>16325</xdr:rowOff>
    </xdr:from>
    <xdr:to>
      <xdr:col>9</xdr:col>
      <xdr:colOff>363847</xdr:colOff>
      <xdr:row>2</xdr:row>
      <xdr:rowOff>5186</xdr:rowOff>
    </xdr:to>
    <xdr:grpSp>
      <xdr:nvGrpSpPr>
        <xdr:cNvPr id="21" name="Group 20">
          <a:extLst>
            <a:ext uri="{FF2B5EF4-FFF2-40B4-BE49-F238E27FC236}">
              <a16:creationId xmlns:a16="http://schemas.microsoft.com/office/drawing/2014/main" id="{00000000-0008-0000-1800-000015000000}"/>
            </a:ext>
          </a:extLst>
        </xdr:cNvPr>
        <xdr:cNvGrpSpPr/>
      </xdr:nvGrpSpPr>
      <xdr:grpSpPr>
        <a:xfrm>
          <a:off x="11458575" y="16325"/>
          <a:ext cx="354322" cy="350811"/>
          <a:chOff x="9008261" y="62045"/>
          <a:chExt cx="354322" cy="356103"/>
        </a:xfrm>
      </xdr:grpSpPr>
      <xdr:sp macro="[0]!PreviousSheet" textlink="">
        <xdr:nvSpPr>
          <xdr:cNvPr id="22" name="Oval 21">
            <a:extLst>
              <a:ext uri="{FF2B5EF4-FFF2-40B4-BE49-F238E27FC236}">
                <a16:creationId xmlns:a16="http://schemas.microsoft.com/office/drawing/2014/main" id="{00000000-0008-0000-1800-000016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23" name="Graphic 22" descr="Arrow: Straight with solid fill">
            <a:extLst>
              <a:ext uri="{FF2B5EF4-FFF2-40B4-BE49-F238E27FC236}">
                <a16:creationId xmlns:a16="http://schemas.microsoft.com/office/drawing/2014/main" id="{00000000-0008-0000-1800-00001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9</xdr:col>
      <xdr:colOff>390525</xdr:colOff>
      <xdr:row>0</xdr:row>
      <xdr:rowOff>16325</xdr:rowOff>
    </xdr:from>
    <xdr:to>
      <xdr:col>10</xdr:col>
      <xdr:colOff>73864</xdr:colOff>
      <xdr:row>2</xdr:row>
      <xdr:rowOff>5186</xdr:rowOff>
    </xdr:to>
    <xdr:grpSp>
      <xdr:nvGrpSpPr>
        <xdr:cNvPr id="24" name="Group 23">
          <a:extLst>
            <a:ext uri="{FF2B5EF4-FFF2-40B4-BE49-F238E27FC236}">
              <a16:creationId xmlns:a16="http://schemas.microsoft.com/office/drawing/2014/main" id="{00000000-0008-0000-1800-000018000000}"/>
            </a:ext>
          </a:extLst>
        </xdr:cNvPr>
        <xdr:cNvGrpSpPr/>
      </xdr:nvGrpSpPr>
      <xdr:grpSpPr>
        <a:xfrm>
          <a:off x="11839575" y="16325"/>
          <a:ext cx="359614" cy="350811"/>
          <a:chOff x="9511181" y="62045"/>
          <a:chExt cx="354322" cy="356103"/>
        </a:xfrm>
      </xdr:grpSpPr>
      <xdr:sp macro="[0]!NextSheet" textlink="">
        <xdr:nvSpPr>
          <xdr:cNvPr id="25" name="Oval 24">
            <a:extLst>
              <a:ext uri="{FF2B5EF4-FFF2-40B4-BE49-F238E27FC236}">
                <a16:creationId xmlns:a16="http://schemas.microsoft.com/office/drawing/2014/main" id="{00000000-0008-0000-1800-000019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6" name="Graphic 25" descr="Arrow: Straight with solid fill">
            <a:extLst>
              <a:ext uri="{FF2B5EF4-FFF2-40B4-BE49-F238E27FC236}">
                <a16:creationId xmlns:a16="http://schemas.microsoft.com/office/drawing/2014/main" id="{00000000-0008-0000-1800-00001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7</xdr:col>
      <xdr:colOff>1040614</xdr:colOff>
      <xdr:row>0</xdr:row>
      <xdr:rowOff>0</xdr:rowOff>
    </xdr:from>
    <xdr:to>
      <xdr:col>8</xdr:col>
      <xdr:colOff>345773</xdr:colOff>
      <xdr:row>2</xdr:row>
      <xdr:rowOff>4395</xdr:rowOff>
    </xdr:to>
    <xdr:grpSp>
      <xdr:nvGrpSpPr>
        <xdr:cNvPr id="27" name="Group 26">
          <a:extLst>
            <a:ext uri="{FF2B5EF4-FFF2-40B4-BE49-F238E27FC236}">
              <a16:creationId xmlns:a16="http://schemas.microsoft.com/office/drawing/2014/main" id="{00000000-0008-0000-1800-00001B000000}"/>
            </a:ext>
          </a:extLst>
        </xdr:cNvPr>
        <xdr:cNvGrpSpPr/>
      </xdr:nvGrpSpPr>
      <xdr:grpSpPr>
        <a:xfrm>
          <a:off x="10451314" y="0"/>
          <a:ext cx="371959" cy="366345"/>
          <a:chOff x="8122920" y="45720"/>
          <a:chExt cx="371959" cy="371637"/>
        </a:xfrm>
      </xdr:grpSpPr>
      <xdr:sp macro="" textlink="">
        <xdr:nvSpPr>
          <xdr:cNvPr id="28" name="Oval 27">
            <a:extLst>
              <a:ext uri="{FF2B5EF4-FFF2-40B4-BE49-F238E27FC236}">
                <a16:creationId xmlns:a16="http://schemas.microsoft.com/office/drawing/2014/main" id="{00000000-0008-0000-1800-00001C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29" name="TextBox 28">
            <a:extLst>
              <a:ext uri="{FF2B5EF4-FFF2-40B4-BE49-F238E27FC236}">
                <a16:creationId xmlns:a16="http://schemas.microsoft.com/office/drawing/2014/main" id="{00000000-0008-0000-1800-00001D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85726</xdr:colOff>
      <xdr:row>3</xdr:row>
      <xdr:rowOff>121919</xdr:rowOff>
    </xdr:from>
    <xdr:to>
      <xdr:col>9</xdr:col>
      <xdr:colOff>76201</xdr:colOff>
      <xdr:row>9</xdr:row>
      <xdr:rowOff>57150</xdr:rowOff>
    </xdr:to>
    <xdr:sp macro="" textlink="">
      <xdr:nvSpPr>
        <xdr:cNvPr id="30" name="TextBox 29">
          <a:extLst>
            <a:ext uri="{FF2B5EF4-FFF2-40B4-BE49-F238E27FC236}">
              <a16:creationId xmlns:a16="http://schemas.microsoft.com/office/drawing/2014/main" id="{00000000-0008-0000-1800-00001E000000}"/>
            </a:ext>
          </a:extLst>
        </xdr:cNvPr>
        <xdr:cNvSpPr txBox="1"/>
      </xdr:nvSpPr>
      <xdr:spPr>
        <a:xfrm>
          <a:off x="1543051" y="664844"/>
          <a:ext cx="9982200" cy="13258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a:latin typeface="+mn-lt"/>
              <a:cs typeface="Adobe Devanagari" panose="02040503050201020203" pitchFamily="18" charset="0"/>
            </a:rPr>
            <a:t> </a:t>
          </a:r>
          <a:r>
            <a:rPr lang="es-NI" sz="1400" b="1" u="sng">
              <a:latin typeface="+mn-lt"/>
              <a:cs typeface="Adobe Devanagari" panose="02040503050201020203" pitchFamily="18" charset="0"/>
            </a:rPr>
            <a:t>Management Planning</a:t>
          </a:r>
          <a:r>
            <a:rPr lang="es-NI" sz="1400" b="0" u="none">
              <a:latin typeface="+mn-lt"/>
              <a:cs typeface="Adobe Devanagari" panose="02040503050201020203" pitchFamily="18" charset="0"/>
            </a:rPr>
            <a:t>. </a:t>
          </a:r>
        </a:p>
        <a:p>
          <a:pPr algn="l"/>
          <a:r>
            <a:rPr lang="es-NI" sz="1400" b="0" u="none">
              <a:latin typeface="+mn-lt"/>
              <a:cs typeface="Adobe Devanagari" panose="02040503050201020203" pitchFamily="18" charset="0"/>
            </a:rPr>
            <a:t>The Organization* shall have a management plan* consistent with its policies and objectives* and proportionate to scale, intensity and risks* of its management activities. The management plan shall be implemented and kept up to date based on monitoring information in order to promote adaptive management*. The associated planning and procedural documentation shall be sufficient to guide staff, inform affected stakeholders* and interested stakeholders* and to justify management decisions</a:t>
          </a:r>
          <a:r>
            <a:rPr lang="es-NI" sz="1100" b="0" u="none">
              <a:latin typeface="+mn-lt"/>
              <a:cs typeface="Adobe Devanagari" panose="02040503050201020203" pitchFamily="18" charset="0"/>
            </a:rPr>
            <a:t>.</a:t>
          </a:r>
        </a:p>
      </xdr:txBody>
    </xdr:sp>
    <xdr:clientData/>
  </xdr:twoCellAnchor>
  <xdr:twoCellAnchor>
    <xdr:from>
      <xdr:col>3</xdr:col>
      <xdr:colOff>342900</xdr:colOff>
      <xdr:row>1</xdr:row>
      <xdr:rowOff>0</xdr:rowOff>
    </xdr:from>
    <xdr:to>
      <xdr:col>6</xdr:col>
      <xdr:colOff>638810</xdr:colOff>
      <xdr:row>3</xdr:row>
      <xdr:rowOff>7620</xdr:rowOff>
    </xdr:to>
    <xdr:sp macro="" textlink="">
      <xdr:nvSpPr>
        <xdr:cNvPr id="32" name="TextBox 43">
          <a:extLst>
            <a:ext uri="{FF2B5EF4-FFF2-40B4-BE49-F238E27FC236}">
              <a16:creationId xmlns:a16="http://schemas.microsoft.com/office/drawing/2014/main" id="{00000000-0008-0000-1800-000020000000}"/>
            </a:ext>
          </a:extLst>
        </xdr:cNvPr>
        <xdr:cNvSpPr txBox="1"/>
      </xdr:nvSpPr>
      <xdr:spPr>
        <a:xfrm>
          <a:off x="1800225" y="180975"/>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19050</xdr:colOff>
      <xdr:row>0</xdr:row>
      <xdr:rowOff>57150</xdr:rowOff>
    </xdr:from>
    <xdr:to>
      <xdr:col>3</xdr:col>
      <xdr:colOff>181610</xdr:colOff>
      <xdr:row>6</xdr:row>
      <xdr:rowOff>76200</xdr:rowOff>
    </xdr:to>
    <xdr:sp macro="" textlink="">
      <xdr:nvSpPr>
        <xdr:cNvPr id="34" name="Oval 15">
          <a:extLst>
            <a:ext uri="{FF2B5EF4-FFF2-40B4-BE49-F238E27FC236}">
              <a16:creationId xmlns:a16="http://schemas.microsoft.com/office/drawing/2014/main" id="{00000000-0008-0000-1800-000022000000}"/>
            </a:ext>
          </a:extLst>
        </xdr:cNvPr>
        <xdr:cNvSpPr/>
      </xdr:nvSpPr>
      <xdr:spPr>
        <a:xfrm>
          <a:off x="628650" y="5715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P7</a:t>
          </a:r>
        </a:p>
      </xdr:txBody>
    </xdr:sp>
    <xdr:clientData/>
  </xdr:twoCellAnchor>
  <xdr:twoCellAnchor>
    <xdr:from>
      <xdr:col>3</xdr:col>
      <xdr:colOff>342900</xdr:colOff>
      <xdr:row>1</xdr:row>
      <xdr:rowOff>0</xdr:rowOff>
    </xdr:from>
    <xdr:to>
      <xdr:col>6</xdr:col>
      <xdr:colOff>3013710</xdr:colOff>
      <xdr:row>3</xdr:row>
      <xdr:rowOff>7620</xdr:rowOff>
    </xdr:to>
    <xdr:sp macro="" textlink="">
      <xdr:nvSpPr>
        <xdr:cNvPr id="36" name="TextBox 28">
          <a:extLst>
            <a:ext uri="{FF2B5EF4-FFF2-40B4-BE49-F238E27FC236}">
              <a16:creationId xmlns:a16="http://schemas.microsoft.com/office/drawing/2014/main" id="{00000000-0008-0000-1800-000024000000}"/>
            </a:ext>
          </a:extLst>
        </xdr:cNvPr>
        <xdr:cNvSpPr txBox="1"/>
      </xdr:nvSpPr>
      <xdr:spPr>
        <a:xfrm>
          <a:off x="1800225" y="180975"/>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3" name="Group 2">
          <a:extLst>
            <a:ext uri="{FF2B5EF4-FFF2-40B4-BE49-F238E27FC236}">
              <a16:creationId xmlns:a16="http://schemas.microsoft.com/office/drawing/2014/main" id="{00000000-0008-0000-1900-000003000000}"/>
            </a:ext>
          </a:extLst>
        </xdr:cNvPr>
        <xdr:cNvGrpSpPr/>
      </xdr:nvGrpSpPr>
      <xdr:grpSpPr>
        <a:xfrm>
          <a:off x="8699651" y="54424"/>
          <a:ext cx="354322" cy="352294"/>
          <a:chOff x="5358618" y="1631884"/>
          <a:chExt cx="220005" cy="221112"/>
        </a:xfrm>
      </xdr:grpSpPr>
      <xdr:sp macro="[0]!Sheet28.Limp801" textlink="">
        <xdr:nvSpPr>
          <xdr:cNvPr id="4" name="Oval 3">
            <a:extLst>
              <a:ext uri="{FF2B5EF4-FFF2-40B4-BE49-F238E27FC236}">
                <a16:creationId xmlns:a16="http://schemas.microsoft.com/office/drawing/2014/main" id="{00000000-0008-0000-1900-000004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28.Limp801">
        <xdr:nvPicPr>
          <xdr:cNvPr id="5" name="Graphic 4" descr="Garbage with solid fill">
            <a:extLst>
              <a:ext uri="{FF2B5EF4-FFF2-40B4-BE49-F238E27FC236}">
                <a16:creationId xmlns:a16="http://schemas.microsoft.com/office/drawing/2014/main" id="{00000000-0008-0000-19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36865" name="OptionButton1" hidden="1">
              <a:extLst>
                <a:ext uri="{63B3BB69-23CF-44E3-9099-C40C66FF867C}">
                  <a14:compatExt spid="_x0000_s36865"/>
                </a:ext>
                <a:ext uri="{FF2B5EF4-FFF2-40B4-BE49-F238E27FC236}">
                  <a16:creationId xmlns:a16="http://schemas.microsoft.com/office/drawing/2014/main" id="{00000000-0008-0000-1900-000001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8</xdr:row>
          <xdr:rowOff>76200</xdr:rowOff>
        </xdr:from>
        <xdr:to>
          <xdr:col>7</xdr:col>
          <xdr:colOff>3055620</xdr:colOff>
          <xdr:row>8</xdr:row>
          <xdr:rowOff>350520</xdr:rowOff>
        </xdr:to>
        <xdr:sp macro="" textlink="">
          <xdr:nvSpPr>
            <xdr:cNvPr id="36866" name="OptionButton2" hidden="1">
              <a:extLst>
                <a:ext uri="{63B3BB69-23CF-44E3-9099-C40C66FF867C}">
                  <a14:compatExt spid="_x0000_s36866"/>
                </a:ext>
                <a:ext uri="{FF2B5EF4-FFF2-40B4-BE49-F238E27FC236}">
                  <a16:creationId xmlns:a16="http://schemas.microsoft.com/office/drawing/2014/main" id="{00000000-0008-0000-1900-000002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36867" name="OptionButton3" hidden="1">
              <a:extLst>
                <a:ext uri="{63B3BB69-23CF-44E3-9099-C40C66FF867C}">
                  <a14:compatExt spid="_x0000_s36867"/>
                </a:ext>
                <a:ext uri="{FF2B5EF4-FFF2-40B4-BE49-F238E27FC236}">
                  <a16:creationId xmlns:a16="http://schemas.microsoft.com/office/drawing/2014/main" id="{00000000-0008-0000-1900-000003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11</xdr:row>
          <xdr:rowOff>144780</xdr:rowOff>
        </xdr:from>
        <xdr:to>
          <xdr:col>7</xdr:col>
          <xdr:colOff>3055620</xdr:colOff>
          <xdr:row>11</xdr:row>
          <xdr:rowOff>373380</xdr:rowOff>
        </xdr:to>
        <xdr:sp macro="" textlink="">
          <xdr:nvSpPr>
            <xdr:cNvPr id="36868" name="OptionButton4" hidden="1">
              <a:extLst>
                <a:ext uri="{63B3BB69-23CF-44E3-9099-C40C66FF867C}">
                  <a14:compatExt spid="_x0000_s36868"/>
                </a:ext>
                <a:ext uri="{FF2B5EF4-FFF2-40B4-BE49-F238E27FC236}">
                  <a16:creationId xmlns:a16="http://schemas.microsoft.com/office/drawing/2014/main" id="{00000000-0008-0000-1900-00000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36869" name="OptionButton5" hidden="1">
              <a:extLst>
                <a:ext uri="{63B3BB69-23CF-44E3-9099-C40C66FF867C}">
                  <a14:compatExt spid="_x0000_s36869"/>
                </a:ext>
                <a:ext uri="{FF2B5EF4-FFF2-40B4-BE49-F238E27FC236}">
                  <a16:creationId xmlns:a16="http://schemas.microsoft.com/office/drawing/2014/main" id="{00000000-0008-0000-1900-000005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14</xdr:row>
          <xdr:rowOff>137160</xdr:rowOff>
        </xdr:from>
        <xdr:to>
          <xdr:col>7</xdr:col>
          <xdr:colOff>3055620</xdr:colOff>
          <xdr:row>14</xdr:row>
          <xdr:rowOff>365760</xdr:rowOff>
        </xdr:to>
        <xdr:sp macro="" textlink="">
          <xdr:nvSpPr>
            <xdr:cNvPr id="36870" name="OptionButton6" hidden="1">
              <a:extLst>
                <a:ext uri="{63B3BB69-23CF-44E3-9099-C40C66FF867C}">
                  <a14:compatExt spid="_x0000_s36870"/>
                </a:ext>
                <a:ext uri="{FF2B5EF4-FFF2-40B4-BE49-F238E27FC236}">
                  <a16:creationId xmlns:a16="http://schemas.microsoft.com/office/drawing/2014/main" id="{00000000-0008-0000-1900-000006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15240</xdr:rowOff>
        </xdr:to>
        <xdr:sp macro="" textlink="">
          <xdr:nvSpPr>
            <xdr:cNvPr id="36871" name="OptionButton7" hidden="1">
              <a:extLst>
                <a:ext uri="{63B3BB69-23CF-44E3-9099-C40C66FF867C}">
                  <a14:compatExt spid="_x0000_s36871"/>
                </a:ext>
                <a:ext uri="{FF2B5EF4-FFF2-40B4-BE49-F238E27FC236}">
                  <a16:creationId xmlns:a16="http://schemas.microsoft.com/office/drawing/2014/main" id="{00000000-0008-0000-1900-000007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17</xdr:row>
          <xdr:rowOff>160020</xdr:rowOff>
        </xdr:from>
        <xdr:to>
          <xdr:col>7</xdr:col>
          <xdr:colOff>3055620</xdr:colOff>
          <xdr:row>18</xdr:row>
          <xdr:rowOff>15240</xdr:rowOff>
        </xdr:to>
        <xdr:sp macro="" textlink="">
          <xdr:nvSpPr>
            <xdr:cNvPr id="36872" name="OptionButton8" hidden="1">
              <a:extLst>
                <a:ext uri="{63B3BB69-23CF-44E3-9099-C40C66FF867C}">
                  <a14:compatExt spid="_x0000_s36872"/>
                </a:ext>
                <a:ext uri="{FF2B5EF4-FFF2-40B4-BE49-F238E27FC236}">
                  <a16:creationId xmlns:a16="http://schemas.microsoft.com/office/drawing/2014/main" id="{00000000-0008-0000-1900-00000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36873" name="OptionButton9" hidden="1">
              <a:extLst>
                <a:ext uri="{63B3BB69-23CF-44E3-9099-C40C66FF867C}">
                  <a14:compatExt spid="_x0000_s36873"/>
                </a:ext>
                <a:ext uri="{FF2B5EF4-FFF2-40B4-BE49-F238E27FC236}">
                  <a16:creationId xmlns:a16="http://schemas.microsoft.com/office/drawing/2014/main" id="{00000000-0008-0000-1900-000009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20</xdr:row>
          <xdr:rowOff>129540</xdr:rowOff>
        </xdr:from>
        <xdr:to>
          <xdr:col>7</xdr:col>
          <xdr:colOff>3055620</xdr:colOff>
          <xdr:row>20</xdr:row>
          <xdr:rowOff>358140</xdr:rowOff>
        </xdr:to>
        <xdr:sp macro="" textlink="">
          <xdr:nvSpPr>
            <xdr:cNvPr id="36874" name="OptionButton10" hidden="1">
              <a:extLst>
                <a:ext uri="{63B3BB69-23CF-44E3-9099-C40C66FF867C}">
                  <a14:compatExt spid="_x0000_s36874"/>
                </a:ext>
                <a:ext uri="{FF2B5EF4-FFF2-40B4-BE49-F238E27FC236}">
                  <a16:creationId xmlns:a16="http://schemas.microsoft.com/office/drawing/2014/main" id="{00000000-0008-0000-1900-00000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36875" name="OptionButton11" hidden="1">
              <a:extLst>
                <a:ext uri="{63B3BB69-23CF-44E3-9099-C40C66FF867C}">
                  <a14:compatExt spid="_x0000_s36875"/>
                </a:ext>
                <a:ext uri="{FF2B5EF4-FFF2-40B4-BE49-F238E27FC236}">
                  <a16:creationId xmlns:a16="http://schemas.microsoft.com/office/drawing/2014/main" id="{00000000-0008-0000-1900-00000B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36876" name="OptionButton12" hidden="1">
              <a:extLst>
                <a:ext uri="{63B3BB69-23CF-44E3-9099-C40C66FF867C}">
                  <a14:compatExt spid="_x0000_s36876"/>
                </a:ext>
                <a:ext uri="{FF2B5EF4-FFF2-40B4-BE49-F238E27FC236}">
                  <a16:creationId xmlns:a16="http://schemas.microsoft.com/office/drawing/2014/main" id="{00000000-0008-0000-1900-00000C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36877" name="OptionButton13" hidden="1">
              <a:extLst>
                <a:ext uri="{63B3BB69-23CF-44E3-9099-C40C66FF867C}">
                  <a14:compatExt spid="_x0000_s36877"/>
                </a:ext>
                <a:ext uri="{FF2B5EF4-FFF2-40B4-BE49-F238E27FC236}">
                  <a16:creationId xmlns:a16="http://schemas.microsoft.com/office/drawing/2014/main" id="{00000000-0008-0000-1900-00000D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0</xdr:rowOff>
        </xdr:to>
        <xdr:sp macro="" textlink="">
          <xdr:nvSpPr>
            <xdr:cNvPr id="36878" name="OptionButton14" hidden="1">
              <a:extLst>
                <a:ext uri="{63B3BB69-23CF-44E3-9099-C40C66FF867C}">
                  <a14:compatExt spid="_x0000_s36878"/>
                </a:ext>
                <a:ext uri="{FF2B5EF4-FFF2-40B4-BE49-F238E27FC236}">
                  <a16:creationId xmlns:a16="http://schemas.microsoft.com/office/drawing/2014/main" id="{00000000-0008-0000-1900-00000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36879" name="OptionButton15" hidden="1">
              <a:extLst>
                <a:ext uri="{63B3BB69-23CF-44E3-9099-C40C66FF867C}">
                  <a14:compatExt spid="_x0000_s36879"/>
                </a:ext>
                <a:ext uri="{FF2B5EF4-FFF2-40B4-BE49-F238E27FC236}">
                  <a16:creationId xmlns:a16="http://schemas.microsoft.com/office/drawing/2014/main" id="{00000000-0008-0000-1900-00000F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36880" name="OptionButton16" hidden="1">
              <a:extLst>
                <a:ext uri="{63B3BB69-23CF-44E3-9099-C40C66FF867C}">
                  <a14:compatExt spid="_x0000_s36880"/>
                </a:ext>
                <a:ext uri="{FF2B5EF4-FFF2-40B4-BE49-F238E27FC236}">
                  <a16:creationId xmlns:a16="http://schemas.microsoft.com/office/drawing/2014/main" id="{00000000-0008-0000-1900-000010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22</xdr:row>
          <xdr:rowOff>129540</xdr:rowOff>
        </xdr:from>
        <xdr:to>
          <xdr:col>7</xdr:col>
          <xdr:colOff>3055620</xdr:colOff>
          <xdr:row>23</xdr:row>
          <xdr:rowOff>175260</xdr:rowOff>
        </xdr:to>
        <xdr:sp macro="" textlink="">
          <xdr:nvSpPr>
            <xdr:cNvPr id="36881" name="OptionButton17" hidden="1">
              <a:extLst>
                <a:ext uri="{63B3BB69-23CF-44E3-9099-C40C66FF867C}">
                  <a14:compatExt spid="_x0000_s36881"/>
                </a:ext>
                <a:ext uri="{FF2B5EF4-FFF2-40B4-BE49-F238E27FC236}">
                  <a16:creationId xmlns:a16="http://schemas.microsoft.com/office/drawing/2014/main" id="{00000000-0008-0000-1900-000011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36882" name="OptionButton18" hidden="1">
              <a:extLst>
                <a:ext uri="{63B3BB69-23CF-44E3-9099-C40C66FF867C}">
                  <a14:compatExt spid="_x0000_s36882"/>
                </a:ext>
                <a:ext uri="{FF2B5EF4-FFF2-40B4-BE49-F238E27FC236}">
                  <a16:creationId xmlns:a16="http://schemas.microsoft.com/office/drawing/2014/main" id="{00000000-0008-0000-1900-000012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36883" name="OptionButton19" hidden="1">
              <a:extLst>
                <a:ext uri="{63B3BB69-23CF-44E3-9099-C40C66FF867C}">
                  <a14:compatExt spid="_x0000_s36883"/>
                </a:ext>
                <a:ext uri="{FF2B5EF4-FFF2-40B4-BE49-F238E27FC236}">
                  <a16:creationId xmlns:a16="http://schemas.microsoft.com/office/drawing/2014/main" id="{00000000-0008-0000-1900-000013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26</xdr:row>
          <xdr:rowOff>129540</xdr:rowOff>
        </xdr:from>
        <xdr:to>
          <xdr:col>7</xdr:col>
          <xdr:colOff>3055620</xdr:colOff>
          <xdr:row>27</xdr:row>
          <xdr:rowOff>175260</xdr:rowOff>
        </xdr:to>
        <xdr:sp macro="" textlink="">
          <xdr:nvSpPr>
            <xdr:cNvPr id="36884" name="OptionButton20" hidden="1">
              <a:extLst>
                <a:ext uri="{63B3BB69-23CF-44E3-9099-C40C66FF867C}">
                  <a14:compatExt spid="_x0000_s36884"/>
                </a:ext>
                <a:ext uri="{FF2B5EF4-FFF2-40B4-BE49-F238E27FC236}">
                  <a16:creationId xmlns:a16="http://schemas.microsoft.com/office/drawing/2014/main" id="{00000000-0008-0000-1900-00001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36885" name="OptionButton21" hidden="1">
              <a:extLst>
                <a:ext uri="{63B3BB69-23CF-44E3-9099-C40C66FF867C}">
                  <a14:compatExt spid="_x0000_s36885"/>
                </a:ext>
                <a:ext uri="{FF2B5EF4-FFF2-40B4-BE49-F238E27FC236}">
                  <a16:creationId xmlns:a16="http://schemas.microsoft.com/office/drawing/2014/main" id="{00000000-0008-0000-1900-000015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36886" name="OptionButton22" hidden="1">
              <a:extLst>
                <a:ext uri="{63B3BB69-23CF-44E3-9099-C40C66FF867C}">
                  <a14:compatExt spid="_x0000_s36886"/>
                </a:ext>
                <a:ext uri="{FF2B5EF4-FFF2-40B4-BE49-F238E27FC236}">
                  <a16:creationId xmlns:a16="http://schemas.microsoft.com/office/drawing/2014/main" id="{00000000-0008-0000-1900-000016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30</xdr:row>
          <xdr:rowOff>129540</xdr:rowOff>
        </xdr:from>
        <xdr:to>
          <xdr:col>7</xdr:col>
          <xdr:colOff>3055620</xdr:colOff>
          <xdr:row>31</xdr:row>
          <xdr:rowOff>175260</xdr:rowOff>
        </xdr:to>
        <xdr:sp macro="" textlink="">
          <xdr:nvSpPr>
            <xdr:cNvPr id="36887" name="OptionButton23" hidden="1">
              <a:extLst>
                <a:ext uri="{63B3BB69-23CF-44E3-9099-C40C66FF867C}">
                  <a14:compatExt spid="_x0000_s36887"/>
                </a:ext>
                <a:ext uri="{FF2B5EF4-FFF2-40B4-BE49-F238E27FC236}">
                  <a16:creationId xmlns:a16="http://schemas.microsoft.com/office/drawing/2014/main" id="{00000000-0008-0000-1900-000017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36888" name="OptionButton24" hidden="1">
              <a:extLst>
                <a:ext uri="{63B3BB69-23CF-44E3-9099-C40C66FF867C}">
                  <a14:compatExt spid="_x0000_s36888"/>
                </a:ext>
                <a:ext uri="{FF2B5EF4-FFF2-40B4-BE49-F238E27FC236}">
                  <a16:creationId xmlns:a16="http://schemas.microsoft.com/office/drawing/2014/main" id="{00000000-0008-0000-1900-00001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36889" name="OptionButton25" hidden="1">
              <a:extLst>
                <a:ext uri="{63B3BB69-23CF-44E3-9099-C40C66FF867C}">
                  <a14:compatExt spid="_x0000_s36889"/>
                </a:ext>
                <a:ext uri="{FF2B5EF4-FFF2-40B4-BE49-F238E27FC236}">
                  <a16:creationId xmlns:a16="http://schemas.microsoft.com/office/drawing/2014/main" id="{00000000-0008-0000-1900-000019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34</xdr:row>
          <xdr:rowOff>129540</xdr:rowOff>
        </xdr:from>
        <xdr:to>
          <xdr:col>7</xdr:col>
          <xdr:colOff>3055620</xdr:colOff>
          <xdr:row>35</xdr:row>
          <xdr:rowOff>175260</xdr:rowOff>
        </xdr:to>
        <xdr:sp macro="" textlink="">
          <xdr:nvSpPr>
            <xdr:cNvPr id="36890" name="OptionButton26" hidden="1">
              <a:extLst>
                <a:ext uri="{63B3BB69-23CF-44E3-9099-C40C66FF867C}">
                  <a14:compatExt spid="_x0000_s36890"/>
                </a:ext>
                <a:ext uri="{FF2B5EF4-FFF2-40B4-BE49-F238E27FC236}">
                  <a16:creationId xmlns:a16="http://schemas.microsoft.com/office/drawing/2014/main" id="{00000000-0008-0000-1900-00001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36891" name="OptionButton27" hidden="1">
              <a:extLst>
                <a:ext uri="{63B3BB69-23CF-44E3-9099-C40C66FF867C}">
                  <a14:compatExt spid="_x0000_s36891"/>
                </a:ext>
                <a:ext uri="{FF2B5EF4-FFF2-40B4-BE49-F238E27FC236}">
                  <a16:creationId xmlns:a16="http://schemas.microsoft.com/office/drawing/2014/main" id="{00000000-0008-0000-1900-00001B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36892" name="OptionButton28" hidden="1">
              <a:extLst>
                <a:ext uri="{63B3BB69-23CF-44E3-9099-C40C66FF867C}">
                  <a14:compatExt spid="_x0000_s36892"/>
                </a:ext>
                <a:ext uri="{FF2B5EF4-FFF2-40B4-BE49-F238E27FC236}">
                  <a16:creationId xmlns:a16="http://schemas.microsoft.com/office/drawing/2014/main" id="{00000000-0008-0000-1900-00001C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1775460</xdr:colOff>
          <xdr:row>37</xdr:row>
          <xdr:rowOff>129540</xdr:rowOff>
        </xdr:from>
        <xdr:to>
          <xdr:col>7</xdr:col>
          <xdr:colOff>3055620</xdr:colOff>
          <xdr:row>38</xdr:row>
          <xdr:rowOff>175260</xdr:rowOff>
        </xdr:to>
        <xdr:sp macro="" textlink="">
          <xdr:nvSpPr>
            <xdr:cNvPr id="36893" name="OptionButton29" hidden="1">
              <a:extLst>
                <a:ext uri="{63B3BB69-23CF-44E3-9099-C40C66FF867C}">
                  <a14:compatExt spid="_x0000_s36893"/>
                </a:ext>
                <a:ext uri="{FF2B5EF4-FFF2-40B4-BE49-F238E27FC236}">
                  <a16:creationId xmlns:a16="http://schemas.microsoft.com/office/drawing/2014/main" id="{00000000-0008-0000-1900-00001D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36894" name="OptionButton30" hidden="1">
              <a:extLst>
                <a:ext uri="{63B3BB69-23CF-44E3-9099-C40C66FF867C}">
                  <a14:compatExt spid="_x0000_s36894"/>
                </a:ext>
                <a:ext uri="{FF2B5EF4-FFF2-40B4-BE49-F238E27FC236}">
                  <a16:creationId xmlns:a16="http://schemas.microsoft.com/office/drawing/2014/main" id="{00000000-0008-0000-1900-00001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342900</xdr:colOff>
      <xdr:row>0</xdr:row>
      <xdr:rowOff>69665</xdr:rowOff>
    </xdr:from>
    <xdr:to>
      <xdr:col>11</xdr:col>
      <xdr:colOff>36679</xdr:colOff>
      <xdr:row>2</xdr:row>
      <xdr:rowOff>49425</xdr:rowOff>
    </xdr:to>
    <xdr:grpSp>
      <xdr:nvGrpSpPr>
        <xdr:cNvPr id="47" name="Group 46">
          <a:extLst>
            <a:ext uri="{FF2B5EF4-FFF2-40B4-BE49-F238E27FC236}">
              <a16:creationId xmlns:a16="http://schemas.microsoft.com/office/drawing/2014/main" id="{00000000-0008-0000-1900-00002F000000}"/>
            </a:ext>
          </a:extLst>
        </xdr:cNvPr>
        <xdr:cNvGrpSpPr/>
      </xdr:nvGrpSpPr>
      <xdr:grpSpPr>
        <a:xfrm>
          <a:off x="7877175" y="69665"/>
          <a:ext cx="370054" cy="341710"/>
          <a:chOff x="6151098" y="1631884"/>
          <a:chExt cx="220005" cy="221112"/>
        </a:xfrm>
      </xdr:grpSpPr>
      <xdr:sp macro="[0]!MenuSheet" textlink="">
        <xdr:nvSpPr>
          <xdr:cNvPr id="48" name="Oval 47">
            <a:extLst>
              <a:ext uri="{FF2B5EF4-FFF2-40B4-BE49-F238E27FC236}">
                <a16:creationId xmlns:a16="http://schemas.microsoft.com/office/drawing/2014/main" id="{00000000-0008-0000-1900-000030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49" name="Graphic 26" descr="Hamburger Menu Icon with solid fill">
            <a:extLst>
              <a:ext uri="{FF2B5EF4-FFF2-40B4-BE49-F238E27FC236}">
                <a16:creationId xmlns:a16="http://schemas.microsoft.com/office/drawing/2014/main" id="{00000000-0008-0000-1900-000031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1074420</xdr:colOff>
      <xdr:row>0</xdr:row>
      <xdr:rowOff>54425</xdr:rowOff>
    </xdr:from>
    <xdr:to>
      <xdr:col>11</xdr:col>
      <xdr:colOff>1428742</xdr:colOff>
      <xdr:row>2</xdr:row>
      <xdr:rowOff>39476</xdr:rowOff>
    </xdr:to>
    <xdr:grpSp>
      <xdr:nvGrpSpPr>
        <xdr:cNvPr id="50" name="Group 49">
          <a:extLst>
            <a:ext uri="{FF2B5EF4-FFF2-40B4-BE49-F238E27FC236}">
              <a16:creationId xmlns:a16="http://schemas.microsoft.com/office/drawing/2014/main" id="{00000000-0008-0000-1900-000032000000}"/>
            </a:ext>
          </a:extLst>
        </xdr:cNvPr>
        <xdr:cNvGrpSpPr/>
      </xdr:nvGrpSpPr>
      <xdr:grpSpPr>
        <a:xfrm>
          <a:off x="9284970" y="54425"/>
          <a:ext cx="354322" cy="347001"/>
          <a:chOff x="9008261" y="62045"/>
          <a:chExt cx="354322" cy="356103"/>
        </a:xfrm>
      </xdr:grpSpPr>
      <xdr:sp macro="[0]!PreviousSheet" textlink="">
        <xdr:nvSpPr>
          <xdr:cNvPr id="51" name="Oval 50">
            <a:extLst>
              <a:ext uri="{FF2B5EF4-FFF2-40B4-BE49-F238E27FC236}">
                <a16:creationId xmlns:a16="http://schemas.microsoft.com/office/drawing/2014/main" id="{00000000-0008-0000-1900-000033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2" name="Graphic 51" descr="Arrow: Straight with solid fill">
            <a:extLst>
              <a:ext uri="{FF2B5EF4-FFF2-40B4-BE49-F238E27FC236}">
                <a16:creationId xmlns:a16="http://schemas.microsoft.com/office/drawing/2014/main" id="{00000000-0008-0000-1900-000034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1455420</xdr:colOff>
      <xdr:row>0</xdr:row>
      <xdr:rowOff>54425</xdr:rowOff>
    </xdr:from>
    <xdr:to>
      <xdr:col>12</xdr:col>
      <xdr:colOff>184354</xdr:colOff>
      <xdr:row>2</xdr:row>
      <xdr:rowOff>39476</xdr:rowOff>
    </xdr:to>
    <xdr:grpSp>
      <xdr:nvGrpSpPr>
        <xdr:cNvPr id="53" name="Group 52">
          <a:extLst>
            <a:ext uri="{FF2B5EF4-FFF2-40B4-BE49-F238E27FC236}">
              <a16:creationId xmlns:a16="http://schemas.microsoft.com/office/drawing/2014/main" id="{00000000-0008-0000-1900-000035000000}"/>
            </a:ext>
          </a:extLst>
        </xdr:cNvPr>
        <xdr:cNvGrpSpPr/>
      </xdr:nvGrpSpPr>
      <xdr:grpSpPr>
        <a:xfrm>
          <a:off x="9665970" y="54425"/>
          <a:ext cx="357709" cy="347001"/>
          <a:chOff x="9511181" y="62045"/>
          <a:chExt cx="354322" cy="356103"/>
        </a:xfrm>
      </xdr:grpSpPr>
      <xdr:sp macro="[0]!NextSheet" textlink="">
        <xdr:nvSpPr>
          <xdr:cNvPr id="54" name="Oval 53">
            <a:extLst>
              <a:ext uri="{FF2B5EF4-FFF2-40B4-BE49-F238E27FC236}">
                <a16:creationId xmlns:a16="http://schemas.microsoft.com/office/drawing/2014/main" id="{00000000-0008-0000-1900-000036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55" name="Graphic 54" descr="Arrow: Straight with solid fill">
            <a:extLst>
              <a:ext uri="{FF2B5EF4-FFF2-40B4-BE49-F238E27FC236}">
                <a16:creationId xmlns:a16="http://schemas.microsoft.com/office/drawing/2014/main" id="{00000000-0008-0000-1900-00003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67159</xdr:colOff>
      <xdr:row>0</xdr:row>
      <xdr:rowOff>38100</xdr:rowOff>
    </xdr:from>
    <xdr:to>
      <xdr:col>11</xdr:col>
      <xdr:colOff>439118</xdr:colOff>
      <xdr:row>2</xdr:row>
      <xdr:rowOff>38685</xdr:rowOff>
    </xdr:to>
    <xdr:grpSp>
      <xdr:nvGrpSpPr>
        <xdr:cNvPr id="56" name="Group 55">
          <a:extLst>
            <a:ext uri="{FF2B5EF4-FFF2-40B4-BE49-F238E27FC236}">
              <a16:creationId xmlns:a16="http://schemas.microsoft.com/office/drawing/2014/main" id="{00000000-0008-0000-1900-000038000000}"/>
            </a:ext>
          </a:extLst>
        </xdr:cNvPr>
        <xdr:cNvGrpSpPr/>
      </xdr:nvGrpSpPr>
      <xdr:grpSpPr>
        <a:xfrm>
          <a:off x="8277709" y="38100"/>
          <a:ext cx="371959" cy="362535"/>
          <a:chOff x="8122920" y="45720"/>
          <a:chExt cx="371959" cy="371637"/>
        </a:xfrm>
      </xdr:grpSpPr>
      <xdr:sp macro="" textlink="">
        <xdr:nvSpPr>
          <xdr:cNvPr id="57" name="Oval 56">
            <a:extLst>
              <a:ext uri="{FF2B5EF4-FFF2-40B4-BE49-F238E27FC236}">
                <a16:creationId xmlns:a16="http://schemas.microsoft.com/office/drawing/2014/main" id="{00000000-0008-0000-1900-000039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58" name="TextBox 57">
            <a:extLst>
              <a:ext uri="{FF2B5EF4-FFF2-40B4-BE49-F238E27FC236}">
                <a16:creationId xmlns:a16="http://schemas.microsoft.com/office/drawing/2014/main" id="{00000000-0008-0000-1900-00003A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247650</xdr:colOff>
      <xdr:row>1</xdr:row>
      <xdr:rowOff>47625</xdr:rowOff>
    </xdr:from>
    <xdr:to>
      <xdr:col>7</xdr:col>
      <xdr:colOff>1753235</xdr:colOff>
      <xdr:row>3</xdr:row>
      <xdr:rowOff>55245</xdr:rowOff>
    </xdr:to>
    <xdr:sp macro="" textlink="">
      <xdr:nvSpPr>
        <xdr:cNvPr id="61" name="TextBox 43">
          <a:extLst>
            <a:ext uri="{FF2B5EF4-FFF2-40B4-BE49-F238E27FC236}">
              <a16:creationId xmlns:a16="http://schemas.microsoft.com/office/drawing/2014/main" id="{00000000-0008-0000-1900-00003D000000}"/>
            </a:ext>
          </a:extLst>
        </xdr:cNvPr>
        <xdr:cNvSpPr txBox="1"/>
      </xdr:nvSpPr>
      <xdr:spPr>
        <a:xfrm>
          <a:off x="1704975" y="22860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0</xdr:col>
      <xdr:colOff>600075</xdr:colOff>
      <xdr:row>0</xdr:row>
      <xdr:rowOff>76200</xdr:rowOff>
    </xdr:from>
    <xdr:to>
      <xdr:col>3</xdr:col>
      <xdr:colOff>153035</xdr:colOff>
      <xdr:row>5</xdr:row>
      <xdr:rowOff>171450</xdr:rowOff>
    </xdr:to>
    <xdr:sp macro="" textlink="">
      <xdr:nvSpPr>
        <xdr:cNvPr id="64" name="Oval 15">
          <a:extLst>
            <a:ext uri="{FF2B5EF4-FFF2-40B4-BE49-F238E27FC236}">
              <a16:creationId xmlns:a16="http://schemas.microsoft.com/office/drawing/2014/main" id="{00000000-0008-0000-1900-000040000000}"/>
            </a:ext>
          </a:extLst>
        </xdr:cNvPr>
        <xdr:cNvSpPr/>
      </xdr:nvSpPr>
      <xdr:spPr>
        <a:xfrm>
          <a:off x="600075" y="7620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P8</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7</xdr:col>
      <xdr:colOff>701040</xdr:colOff>
      <xdr:row>0</xdr:row>
      <xdr:rowOff>69665</xdr:rowOff>
    </xdr:from>
    <xdr:to>
      <xdr:col>8</xdr:col>
      <xdr:colOff>6199</xdr:colOff>
      <xdr:row>2</xdr:row>
      <xdr:rowOff>49425</xdr:rowOff>
    </xdr:to>
    <xdr:grpSp>
      <xdr:nvGrpSpPr>
        <xdr:cNvPr id="15" name="Group 14">
          <a:extLst>
            <a:ext uri="{FF2B5EF4-FFF2-40B4-BE49-F238E27FC236}">
              <a16:creationId xmlns:a16="http://schemas.microsoft.com/office/drawing/2014/main" id="{00000000-0008-0000-1A00-00000F000000}"/>
            </a:ext>
          </a:extLst>
        </xdr:cNvPr>
        <xdr:cNvGrpSpPr/>
      </xdr:nvGrpSpPr>
      <xdr:grpSpPr>
        <a:xfrm>
          <a:off x="10730865" y="69665"/>
          <a:ext cx="371959" cy="341710"/>
          <a:chOff x="6151098" y="1631884"/>
          <a:chExt cx="220005" cy="221112"/>
        </a:xfrm>
      </xdr:grpSpPr>
      <xdr:sp macro="[0]!MenuSheet" textlink="">
        <xdr:nvSpPr>
          <xdr:cNvPr id="16" name="Oval 15">
            <a:extLst>
              <a:ext uri="{FF2B5EF4-FFF2-40B4-BE49-F238E27FC236}">
                <a16:creationId xmlns:a16="http://schemas.microsoft.com/office/drawing/2014/main" id="{00000000-0008-0000-1A00-000010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19" name="Graphic 26" descr="Hamburger Menu Icon with solid fill">
            <a:extLst>
              <a:ext uri="{FF2B5EF4-FFF2-40B4-BE49-F238E27FC236}">
                <a16:creationId xmlns:a16="http://schemas.microsoft.com/office/drawing/2014/main" id="{00000000-0008-0000-1A00-00001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9</xdr:col>
      <xdr:colOff>68580</xdr:colOff>
      <xdr:row>0</xdr:row>
      <xdr:rowOff>54425</xdr:rowOff>
    </xdr:from>
    <xdr:to>
      <xdr:col>9</xdr:col>
      <xdr:colOff>422902</xdr:colOff>
      <xdr:row>2</xdr:row>
      <xdr:rowOff>39476</xdr:rowOff>
    </xdr:to>
    <xdr:grpSp>
      <xdr:nvGrpSpPr>
        <xdr:cNvPr id="20" name="Group 19">
          <a:extLst>
            <a:ext uri="{FF2B5EF4-FFF2-40B4-BE49-F238E27FC236}">
              <a16:creationId xmlns:a16="http://schemas.microsoft.com/office/drawing/2014/main" id="{00000000-0008-0000-1A00-000014000000}"/>
            </a:ext>
          </a:extLst>
        </xdr:cNvPr>
        <xdr:cNvGrpSpPr/>
      </xdr:nvGrpSpPr>
      <xdr:grpSpPr>
        <a:xfrm>
          <a:off x="12136755" y="54425"/>
          <a:ext cx="354322" cy="347001"/>
          <a:chOff x="9008261" y="62045"/>
          <a:chExt cx="354322" cy="356103"/>
        </a:xfrm>
      </xdr:grpSpPr>
      <xdr:sp macro="[0]!PreviousSheet" textlink="">
        <xdr:nvSpPr>
          <xdr:cNvPr id="21" name="Oval 20">
            <a:extLst>
              <a:ext uri="{FF2B5EF4-FFF2-40B4-BE49-F238E27FC236}">
                <a16:creationId xmlns:a16="http://schemas.microsoft.com/office/drawing/2014/main" id="{00000000-0008-0000-1A00-000015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22" name="Graphic 21" descr="Arrow: Straight with solid fill">
            <a:extLst>
              <a:ext uri="{FF2B5EF4-FFF2-40B4-BE49-F238E27FC236}">
                <a16:creationId xmlns:a16="http://schemas.microsoft.com/office/drawing/2014/main" id="{00000000-0008-0000-1A00-000016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9</xdr:col>
      <xdr:colOff>449580</xdr:colOff>
      <xdr:row>0</xdr:row>
      <xdr:rowOff>54425</xdr:rowOff>
    </xdr:from>
    <xdr:to>
      <xdr:col>10</xdr:col>
      <xdr:colOff>131014</xdr:colOff>
      <xdr:row>2</xdr:row>
      <xdr:rowOff>39476</xdr:rowOff>
    </xdr:to>
    <xdr:grpSp>
      <xdr:nvGrpSpPr>
        <xdr:cNvPr id="23" name="Group 22">
          <a:extLst>
            <a:ext uri="{FF2B5EF4-FFF2-40B4-BE49-F238E27FC236}">
              <a16:creationId xmlns:a16="http://schemas.microsoft.com/office/drawing/2014/main" id="{00000000-0008-0000-1A00-000017000000}"/>
            </a:ext>
          </a:extLst>
        </xdr:cNvPr>
        <xdr:cNvGrpSpPr/>
      </xdr:nvGrpSpPr>
      <xdr:grpSpPr>
        <a:xfrm>
          <a:off x="12517755" y="54425"/>
          <a:ext cx="357709" cy="347001"/>
          <a:chOff x="9511181" y="62045"/>
          <a:chExt cx="354322" cy="356103"/>
        </a:xfrm>
      </xdr:grpSpPr>
      <xdr:sp macro="[0]!NextSheet" textlink="">
        <xdr:nvSpPr>
          <xdr:cNvPr id="24" name="Oval 23">
            <a:extLst>
              <a:ext uri="{FF2B5EF4-FFF2-40B4-BE49-F238E27FC236}">
                <a16:creationId xmlns:a16="http://schemas.microsoft.com/office/drawing/2014/main" id="{00000000-0008-0000-1A00-000018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5" name="Graphic 24" descr="Arrow: Straight with solid fill">
            <a:extLst>
              <a:ext uri="{FF2B5EF4-FFF2-40B4-BE49-F238E27FC236}">
                <a16:creationId xmlns:a16="http://schemas.microsoft.com/office/drawing/2014/main" id="{00000000-0008-0000-1A00-00001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twoCellAnchor>
    <xdr:from>
      <xdr:col>8</xdr:col>
      <xdr:colOff>36679</xdr:colOff>
      <xdr:row>0</xdr:row>
      <xdr:rowOff>38100</xdr:rowOff>
    </xdr:from>
    <xdr:to>
      <xdr:col>8</xdr:col>
      <xdr:colOff>408638</xdr:colOff>
      <xdr:row>2</xdr:row>
      <xdr:rowOff>38685</xdr:rowOff>
    </xdr:to>
    <xdr:grpSp>
      <xdr:nvGrpSpPr>
        <xdr:cNvPr id="26" name="Group 25">
          <a:extLst>
            <a:ext uri="{FF2B5EF4-FFF2-40B4-BE49-F238E27FC236}">
              <a16:creationId xmlns:a16="http://schemas.microsoft.com/office/drawing/2014/main" id="{00000000-0008-0000-1A00-00001A000000}"/>
            </a:ext>
          </a:extLst>
        </xdr:cNvPr>
        <xdr:cNvGrpSpPr/>
      </xdr:nvGrpSpPr>
      <xdr:grpSpPr>
        <a:xfrm>
          <a:off x="11133304" y="38100"/>
          <a:ext cx="371959" cy="362535"/>
          <a:chOff x="8122920" y="45720"/>
          <a:chExt cx="371959" cy="371637"/>
        </a:xfrm>
      </xdr:grpSpPr>
      <xdr:sp macro="" textlink="">
        <xdr:nvSpPr>
          <xdr:cNvPr id="27" name="Oval 26">
            <a:extLst>
              <a:ext uri="{FF2B5EF4-FFF2-40B4-BE49-F238E27FC236}">
                <a16:creationId xmlns:a16="http://schemas.microsoft.com/office/drawing/2014/main" id="{00000000-0008-0000-1A00-00001B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28" name="TextBox 27">
            <a:extLst>
              <a:ext uri="{FF2B5EF4-FFF2-40B4-BE49-F238E27FC236}">
                <a16:creationId xmlns:a16="http://schemas.microsoft.com/office/drawing/2014/main" id="{00000000-0008-0000-1A00-00001C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219075</xdr:colOff>
      <xdr:row>4</xdr:row>
      <xdr:rowOff>4764</xdr:rowOff>
    </xdr:from>
    <xdr:to>
      <xdr:col>9</xdr:col>
      <xdr:colOff>114300</xdr:colOff>
      <xdr:row>9</xdr:row>
      <xdr:rowOff>19050</xdr:rowOff>
    </xdr:to>
    <xdr:sp macro="" textlink="">
      <xdr:nvSpPr>
        <xdr:cNvPr id="30" name="TextBox 29">
          <a:extLst>
            <a:ext uri="{FF2B5EF4-FFF2-40B4-BE49-F238E27FC236}">
              <a16:creationId xmlns:a16="http://schemas.microsoft.com/office/drawing/2014/main" id="{00000000-0008-0000-1A00-00001E000000}"/>
            </a:ext>
          </a:extLst>
        </xdr:cNvPr>
        <xdr:cNvSpPr txBox="1"/>
      </xdr:nvSpPr>
      <xdr:spPr>
        <a:xfrm>
          <a:off x="1676400" y="671514"/>
          <a:ext cx="10506075" cy="1090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b="1" u="sng">
              <a:latin typeface="+mn-lt"/>
              <a:cs typeface="Adobe Devanagari" panose="02040503050201020203" pitchFamily="18" charset="0"/>
            </a:rPr>
            <a:t>Monitoring and Assessment</a:t>
          </a:r>
          <a:r>
            <a:rPr lang="es-NI" sz="1400" b="0" u="none">
              <a:latin typeface="+mn-lt"/>
              <a:cs typeface="Adobe Devanagari" panose="02040503050201020203" pitchFamily="18" charset="0"/>
            </a:rPr>
            <a:t>. </a:t>
          </a:r>
        </a:p>
        <a:p>
          <a:pPr algn="l"/>
          <a:r>
            <a:rPr lang="es-NI" sz="1400" b="0" u="none">
              <a:latin typeface="+mn-lt"/>
              <a:cs typeface="Adobe Devanagari" panose="02040503050201020203" pitchFamily="18" charset="0"/>
            </a:rPr>
            <a:t>The Organization* shall demonstrate that, progress towards achieving the management objectives*, the impacts of management activities and the condition of the Management Unit*, are monitored and evaluated proportionate to the scale, intensity and risk* of management activities, in order to implement adaptive management*.</a:t>
          </a:r>
        </a:p>
      </xdr:txBody>
    </xdr:sp>
    <xdr:clientData/>
  </xdr:twoCellAnchor>
  <xdr:twoCellAnchor>
    <xdr:from>
      <xdr:col>0</xdr:col>
      <xdr:colOff>571500</xdr:colOff>
      <xdr:row>0</xdr:row>
      <xdr:rowOff>38100</xdr:rowOff>
    </xdr:from>
    <xdr:to>
      <xdr:col>3</xdr:col>
      <xdr:colOff>124460</xdr:colOff>
      <xdr:row>6</xdr:row>
      <xdr:rowOff>57150</xdr:rowOff>
    </xdr:to>
    <xdr:sp macro="" textlink="">
      <xdr:nvSpPr>
        <xdr:cNvPr id="17" name="Oval 15">
          <a:extLst>
            <a:ext uri="{FF2B5EF4-FFF2-40B4-BE49-F238E27FC236}">
              <a16:creationId xmlns:a16="http://schemas.microsoft.com/office/drawing/2014/main" id="{00000000-0008-0000-1A00-000011000000}"/>
            </a:ext>
          </a:extLst>
        </xdr:cNvPr>
        <xdr:cNvSpPr/>
      </xdr:nvSpPr>
      <xdr:spPr>
        <a:xfrm>
          <a:off x="571500" y="3810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P8</a:t>
          </a:r>
        </a:p>
      </xdr:txBody>
    </xdr:sp>
    <xdr:clientData/>
  </xdr:twoCellAnchor>
  <xdr:twoCellAnchor>
    <xdr:from>
      <xdr:col>3</xdr:col>
      <xdr:colOff>247650</xdr:colOff>
      <xdr:row>1</xdr:row>
      <xdr:rowOff>0</xdr:rowOff>
    </xdr:from>
    <xdr:to>
      <xdr:col>6</xdr:col>
      <xdr:colOff>2299335</xdr:colOff>
      <xdr:row>3</xdr:row>
      <xdr:rowOff>7620</xdr:rowOff>
    </xdr:to>
    <xdr:sp macro="" textlink="">
      <xdr:nvSpPr>
        <xdr:cNvPr id="32" name="TextBox 28">
          <a:extLst>
            <a:ext uri="{FF2B5EF4-FFF2-40B4-BE49-F238E27FC236}">
              <a16:creationId xmlns:a16="http://schemas.microsoft.com/office/drawing/2014/main" id="{00000000-0008-0000-1A00-000020000000}"/>
            </a:ext>
          </a:extLst>
        </xdr:cNvPr>
        <xdr:cNvSpPr txBox="1"/>
      </xdr:nvSpPr>
      <xdr:spPr>
        <a:xfrm>
          <a:off x="1704975" y="180975"/>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3" name="Group 2">
          <a:extLst>
            <a:ext uri="{FF2B5EF4-FFF2-40B4-BE49-F238E27FC236}">
              <a16:creationId xmlns:a16="http://schemas.microsoft.com/office/drawing/2014/main" id="{00000000-0008-0000-1B00-000003000000}"/>
            </a:ext>
          </a:extLst>
        </xdr:cNvPr>
        <xdr:cNvGrpSpPr/>
      </xdr:nvGrpSpPr>
      <xdr:grpSpPr>
        <a:xfrm>
          <a:off x="8695841" y="54424"/>
          <a:ext cx="354322" cy="356104"/>
          <a:chOff x="5358618" y="1631884"/>
          <a:chExt cx="220005" cy="221112"/>
        </a:xfrm>
      </xdr:grpSpPr>
      <xdr:sp macro="[0]!Sheet30.Limp901" textlink="">
        <xdr:nvSpPr>
          <xdr:cNvPr id="4" name="Oval 3">
            <a:extLst>
              <a:ext uri="{FF2B5EF4-FFF2-40B4-BE49-F238E27FC236}">
                <a16:creationId xmlns:a16="http://schemas.microsoft.com/office/drawing/2014/main" id="{00000000-0008-0000-1B00-000004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30.Limp901">
        <xdr:nvPicPr>
          <xdr:cNvPr id="5" name="Graphic 4" descr="Garbage with solid fill">
            <a:extLst>
              <a:ext uri="{FF2B5EF4-FFF2-40B4-BE49-F238E27FC236}">
                <a16:creationId xmlns:a16="http://schemas.microsoft.com/office/drawing/2014/main" id="{00000000-0008-0000-1B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38913" name="OptionButton1" hidden="1">
              <a:extLst>
                <a:ext uri="{63B3BB69-23CF-44E3-9099-C40C66FF867C}">
                  <a14:compatExt spid="_x0000_s38913"/>
                </a:ext>
                <a:ext uri="{FF2B5EF4-FFF2-40B4-BE49-F238E27FC236}">
                  <a16:creationId xmlns:a16="http://schemas.microsoft.com/office/drawing/2014/main" id="{00000000-0008-0000-1B00-00000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38914" name="OptionButton2" hidden="1">
              <a:extLst>
                <a:ext uri="{63B3BB69-23CF-44E3-9099-C40C66FF867C}">
                  <a14:compatExt spid="_x0000_s38914"/>
                </a:ext>
                <a:ext uri="{FF2B5EF4-FFF2-40B4-BE49-F238E27FC236}">
                  <a16:creationId xmlns:a16="http://schemas.microsoft.com/office/drawing/2014/main" id="{00000000-0008-0000-1B00-00000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38915" name="OptionButton3" hidden="1">
              <a:extLst>
                <a:ext uri="{63B3BB69-23CF-44E3-9099-C40C66FF867C}">
                  <a14:compatExt spid="_x0000_s38915"/>
                </a:ext>
                <a:ext uri="{FF2B5EF4-FFF2-40B4-BE49-F238E27FC236}">
                  <a16:creationId xmlns:a16="http://schemas.microsoft.com/office/drawing/2014/main" id="{00000000-0008-0000-1B00-000003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38916" name="OptionButton4" hidden="1">
              <a:extLst>
                <a:ext uri="{63B3BB69-23CF-44E3-9099-C40C66FF867C}">
                  <a14:compatExt spid="_x0000_s38916"/>
                </a:ext>
                <a:ext uri="{FF2B5EF4-FFF2-40B4-BE49-F238E27FC236}">
                  <a16:creationId xmlns:a16="http://schemas.microsoft.com/office/drawing/2014/main" id="{00000000-0008-0000-1B00-000004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38917" name="OptionButton5" hidden="1">
              <a:extLst>
                <a:ext uri="{63B3BB69-23CF-44E3-9099-C40C66FF867C}">
                  <a14:compatExt spid="_x0000_s38917"/>
                </a:ext>
                <a:ext uri="{FF2B5EF4-FFF2-40B4-BE49-F238E27FC236}">
                  <a16:creationId xmlns:a16="http://schemas.microsoft.com/office/drawing/2014/main" id="{00000000-0008-0000-1B00-00000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38918" name="OptionButton6" hidden="1">
              <a:extLst>
                <a:ext uri="{63B3BB69-23CF-44E3-9099-C40C66FF867C}">
                  <a14:compatExt spid="_x0000_s38918"/>
                </a:ext>
                <a:ext uri="{FF2B5EF4-FFF2-40B4-BE49-F238E27FC236}">
                  <a16:creationId xmlns:a16="http://schemas.microsoft.com/office/drawing/2014/main" id="{00000000-0008-0000-1B00-000006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18</xdr:row>
          <xdr:rowOff>76200</xdr:rowOff>
        </xdr:to>
        <xdr:sp macro="" textlink="">
          <xdr:nvSpPr>
            <xdr:cNvPr id="38919" name="OptionButton7" hidden="1">
              <a:extLst>
                <a:ext uri="{63B3BB69-23CF-44E3-9099-C40C66FF867C}">
                  <a14:compatExt spid="_x0000_s38919"/>
                </a:ext>
                <a:ext uri="{FF2B5EF4-FFF2-40B4-BE49-F238E27FC236}">
                  <a16:creationId xmlns:a16="http://schemas.microsoft.com/office/drawing/2014/main" id="{00000000-0008-0000-1B00-00000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18</xdr:row>
          <xdr:rowOff>76200</xdr:rowOff>
        </xdr:to>
        <xdr:sp macro="" textlink="">
          <xdr:nvSpPr>
            <xdr:cNvPr id="38920" name="OptionButton8" hidden="1">
              <a:extLst>
                <a:ext uri="{63B3BB69-23CF-44E3-9099-C40C66FF867C}">
                  <a14:compatExt spid="_x0000_s38920"/>
                </a:ext>
                <a:ext uri="{FF2B5EF4-FFF2-40B4-BE49-F238E27FC236}">
                  <a16:creationId xmlns:a16="http://schemas.microsoft.com/office/drawing/2014/main" id="{00000000-0008-0000-1B00-000008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38921" name="OptionButton9" hidden="1">
              <a:extLst>
                <a:ext uri="{63B3BB69-23CF-44E3-9099-C40C66FF867C}">
                  <a14:compatExt spid="_x0000_s38921"/>
                </a:ext>
                <a:ext uri="{FF2B5EF4-FFF2-40B4-BE49-F238E27FC236}">
                  <a16:creationId xmlns:a16="http://schemas.microsoft.com/office/drawing/2014/main" id="{00000000-0008-0000-1B00-00000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38922" name="OptionButton10" hidden="1">
              <a:extLst>
                <a:ext uri="{63B3BB69-23CF-44E3-9099-C40C66FF867C}">
                  <a14:compatExt spid="_x0000_s38922"/>
                </a:ext>
                <a:ext uri="{FF2B5EF4-FFF2-40B4-BE49-F238E27FC236}">
                  <a16:creationId xmlns:a16="http://schemas.microsoft.com/office/drawing/2014/main" id="{00000000-0008-0000-1B00-00000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38923" name="OptionButton11" hidden="1">
              <a:extLst>
                <a:ext uri="{63B3BB69-23CF-44E3-9099-C40C66FF867C}">
                  <a14:compatExt spid="_x0000_s38923"/>
                </a:ext>
                <a:ext uri="{FF2B5EF4-FFF2-40B4-BE49-F238E27FC236}">
                  <a16:creationId xmlns:a16="http://schemas.microsoft.com/office/drawing/2014/main" id="{00000000-0008-0000-1B00-00000B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38924" name="OptionButton12" hidden="1">
              <a:extLst>
                <a:ext uri="{63B3BB69-23CF-44E3-9099-C40C66FF867C}">
                  <a14:compatExt spid="_x0000_s38924"/>
                </a:ext>
                <a:ext uri="{FF2B5EF4-FFF2-40B4-BE49-F238E27FC236}">
                  <a16:creationId xmlns:a16="http://schemas.microsoft.com/office/drawing/2014/main" id="{00000000-0008-0000-1B00-00000C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38925" name="OptionButton13" hidden="1">
              <a:extLst>
                <a:ext uri="{63B3BB69-23CF-44E3-9099-C40C66FF867C}">
                  <a14:compatExt spid="_x0000_s38925"/>
                </a:ext>
                <a:ext uri="{FF2B5EF4-FFF2-40B4-BE49-F238E27FC236}">
                  <a16:creationId xmlns:a16="http://schemas.microsoft.com/office/drawing/2014/main" id="{00000000-0008-0000-1B00-00000D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60960</xdr:rowOff>
        </xdr:to>
        <xdr:sp macro="" textlink="">
          <xdr:nvSpPr>
            <xdr:cNvPr id="38926" name="OptionButton14" hidden="1">
              <a:extLst>
                <a:ext uri="{63B3BB69-23CF-44E3-9099-C40C66FF867C}">
                  <a14:compatExt spid="_x0000_s38926"/>
                </a:ext>
                <a:ext uri="{FF2B5EF4-FFF2-40B4-BE49-F238E27FC236}">
                  <a16:creationId xmlns:a16="http://schemas.microsoft.com/office/drawing/2014/main" id="{00000000-0008-0000-1B00-00000E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38927" name="OptionButton15" hidden="1">
              <a:extLst>
                <a:ext uri="{63B3BB69-23CF-44E3-9099-C40C66FF867C}">
                  <a14:compatExt spid="_x0000_s38927"/>
                </a:ext>
                <a:ext uri="{FF2B5EF4-FFF2-40B4-BE49-F238E27FC236}">
                  <a16:creationId xmlns:a16="http://schemas.microsoft.com/office/drawing/2014/main" id="{00000000-0008-0000-1B00-00000F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38928" name="OptionButton16" hidden="1">
              <a:extLst>
                <a:ext uri="{63B3BB69-23CF-44E3-9099-C40C66FF867C}">
                  <a14:compatExt spid="_x0000_s38928"/>
                </a:ext>
                <a:ext uri="{FF2B5EF4-FFF2-40B4-BE49-F238E27FC236}">
                  <a16:creationId xmlns:a16="http://schemas.microsoft.com/office/drawing/2014/main" id="{00000000-0008-0000-1B00-00001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38929" name="OptionButton17" hidden="1">
              <a:extLst>
                <a:ext uri="{63B3BB69-23CF-44E3-9099-C40C66FF867C}">
                  <a14:compatExt spid="_x0000_s38929"/>
                </a:ext>
                <a:ext uri="{FF2B5EF4-FFF2-40B4-BE49-F238E27FC236}">
                  <a16:creationId xmlns:a16="http://schemas.microsoft.com/office/drawing/2014/main" id="{00000000-0008-0000-1B00-00001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38930" name="OptionButton18" hidden="1">
              <a:extLst>
                <a:ext uri="{63B3BB69-23CF-44E3-9099-C40C66FF867C}">
                  <a14:compatExt spid="_x0000_s38930"/>
                </a:ext>
                <a:ext uri="{FF2B5EF4-FFF2-40B4-BE49-F238E27FC236}">
                  <a16:creationId xmlns:a16="http://schemas.microsoft.com/office/drawing/2014/main" id="{00000000-0008-0000-1B00-00001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38931" name="OptionButton19" hidden="1">
              <a:extLst>
                <a:ext uri="{63B3BB69-23CF-44E3-9099-C40C66FF867C}">
                  <a14:compatExt spid="_x0000_s38931"/>
                </a:ext>
                <a:ext uri="{FF2B5EF4-FFF2-40B4-BE49-F238E27FC236}">
                  <a16:creationId xmlns:a16="http://schemas.microsoft.com/office/drawing/2014/main" id="{00000000-0008-0000-1B00-000013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38932" name="OptionButton20" hidden="1">
              <a:extLst>
                <a:ext uri="{63B3BB69-23CF-44E3-9099-C40C66FF867C}">
                  <a14:compatExt spid="_x0000_s38932"/>
                </a:ext>
                <a:ext uri="{FF2B5EF4-FFF2-40B4-BE49-F238E27FC236}">
                  <a16:creationId xmlns:a16="http://schemas.microsoft.com/office/drawing/2014/main" id="{00000000-0008-0000-1B00-000014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38933" name="OptionButton21" hidden="1">
              <a:extLst>
                <a:ext uri="{63B3BB69-23CF-44E3-9099-C40C66FF867C}">
                  <a14:compatExt spid="_x0000_s38933"/>
                </a:ext>
                <a:ext uri="{FF2B5EF4-FFF2-40B4-BE49-F238E27FC236}">
                  <a16:creationId xmlns:a16="http://schemas.microsoft.com/office/drawing/2014/main" id="{00000000-0008-0000-1B00-00001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30</xdr:row>
          <xdr:rowOff>129540</xdr:rowOff>
        </xdr:from>
        <xdr:to>
          <xdr:col>7</xdr:col>
          <xdr:colOff>556260</xdr:colOff>
          <xdr:row>31</xdr:row>
          <xdr:rowOff>175260</xdr:rowOff>
        </xdr:to>
        <xdr:sp macro="" textlink="">
          <xdr:nvSpPr>
            <xdr:cNvPr id="38934" name="OptionButton22" hidden="1">
              <a:extLst>
                <a:ext uri="{63B3BB69-23CF-44E3-9099-C40C66FF867C}">
                  <a14:compatExt spid="_x0000_s38934"/>
                </a:ext>
                <a:ext uri="{FF2B5EF4-FFF2-40B4-BE49-F238E27FC236}">
                  <a16:creationId xmlns:a16="http://schemas.microsoft.com/office/drawing/2014/main" id="{00000000-0008-0000-1B00-000016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30</xdr:row>
          <xdr:rowOff>129540</xdr:rowOff>
        </xdr:from>
        <xdr:to>
          <xdr:col>7</xdr:col>
          <xdr:colOff>3124200</xdr:colOff>
          <xdr:row>31</xdr:row>
          <xdr:rowOff>175260</xdr:rowOff>
        </xdr:to>
        <xdr:sp macro="" textlink="">
          <xdr:nvSpPr>
            <xdr:cNvPr id="38935" name="OptionButton23" hidden="1">
              <a:extLst>
                <a:ext uri="{63B3BB69-23CF-44E3-9099-C40C66FF867C}">
                  <a14:compatExt spid="_x0000_s38935"/>
                </a:ext>
                <a:ext uri="{FF2B5EF4-FFF2-40B4-BE49-F238E27FC236}">
                  <a16:creationId xmlns:a16="http://schemas.microsoft.com/office/drawing/2014/main" id="{00000000-0008-0000-1B00-00001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30</xdr:row>
          <xdr:rowOff>129540</xdr:rowOff>
        </xdr:from>
        <xdr:to>
          <xdr:col>7</xdr:col>
          <xdr:colOff>1409700</xdr:colOff>
          <xdr:row>31</xdr:row>
          <xdr:rowOff>175260</xdr:rowOff>
        </xdr:to>
        <xdr:sp macro="" textlink="">
          <xdr:nvSpPr>
            <xdr:cNvPr id="38936" name="OptionButton24" hidden="1">
              <a:extLst>
                <a:ext uri="{63B3BB69-23CF-44E3-9099-C40C66FF867C}">
                  <a14:compatExt spid="_x0000_s38936"/>
                </a:ext>
                <a:ext uri="{FF2B5EF4-FFF2-40B4-BE49-F238E27FC236}">
                  <a16:creationId xmlns:a16="http://schemas.microsoft.com/office/drawing/2014/main" id="{00000000-0008-0000-1B00-000018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38937" name="OptionButton25" hidden="1">
              <a:extLst>
                <a:ext uri="{63B3BB69-23CF-44E3-9099-C40C66FF867C}">
                  <a14:compatExt spid="_x0000_s38937"/>
                </a:ext>
                <a:ext uri="{FF2B5EF4-FFF2-40B4-BE49-F238E27FC236}">
                  <a16:creationId xmlns:a16="http://schemas.microsoft.com/office/drawing/2014/main" id="{00000000-0008-0000-1B00-00001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38938" name="OptionButton26" hidden="1">
              <a:extLst>
                <a:ext uri="{63B3BB69-23CF-44E3-9099-C40C66FF867C}">
                  <a14:compatExt spid="_x0000_s38938"/>
                </a:ext>
                <a:ext uri="{FF2B5EF4-FFF2-40B4-BE49-F238E27FC236}">
                  <a16:creationId xmlns:a16="http://schemas.microsoft.com/office/drawing/2014/main" id="{00000000-0008-0000-1B00-00001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38939" name="OptionButton27" hidden="1">
              <a:extLst>
                <a:ext uri="{63B3BB69-23CF-44E3-9099-C40C66FF867C}">
                  <a14:compatExt spid="_x0000_s38939"/>
                </a:ext>
                <a:ext uri="{FF2B5EF4-FFF2-40B4-BE49-F238E27FC236}">
                  <a16:creationId xmlns:a16="http://schemas.microsoft.com/office/drawing/2014/main" id="{00000000-0008-0000-1B00-00001B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38940" name="OptionButton28" hidden="1">
              <a:extLst>
                <a:ext uri="{63B3BB69-23CF-44E3-9099-C40C66FF867C}">
                  <a14:compatExt spid="_x0000_s38940"/>
                </a:ext>
                <a:ext uri="{FF2B5EF4-FFF2-40B4-BE49-F238E27FC236}">
                  <a16:creationId xmlns:a16="http://schemas.microsoft.com/office/drawing/2014/main" id="{00000000-0008-0000-1B00-00001C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38941" name="OptionButton29" hidden="1">
              <a:extLst>
                <a:ext uri="{63B3BB69-23CF-44E3-9099-C40C66FF867C}">
                  <a14:compatExt spid="_x0000_s38941"/>
                </a:ext>
                <a:ext uri="{FF2B5EF4-FFF2-40B4-BE49-F238E27FC236}">
                  <a16:creationId xmlns:a16="http://schemas.microsoft.com/office/drawing/2014/main" id="{00000000-0008-0000-1B00-00001D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38942" name="OptionButton30" hidden="1">
              <a:extLst>
                <a:ext uri="{63B3BB69-23CF-44E3-9099-C40C66FF867C}">
                  <a14:compatExt spid="_x0000_s38942"/>
                </a:ext>
                <a:ext uri="{FF2B5EF4-FFF2-40B4-BE49-F238E27FC236}">
                  <a16:creationId xmlns:a16="http://schemas.microsoft.com/office/drawing/2014/main" id="{00000000-0008-0000-1B00-00001E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350520</xdr:colOff>
      <xdr:row>0</xdr:row>
      <xdr:rowOff>54425</xdr:rowOff>
    </xdr:from>
    <xdr:to>
      <xdr:col>11</xdr:col>
      <xdr:colOff>44299</xdr:colOff>
      <xdr:row>2</xdr:row>
      <xdr:rowOff>34185</xdr:rowOff>
    </xdr:to>
    <xdr:grpSp>
      <xdr:nvGrpSpPr>
        <xdr:cNvPr id="47" name="Group 46">
          <a:extLst>
            <a:ext uri="{FF2B5EF4-FFF2-40B4-BE49-F238E27FC236}">
              <a16:creationId xmlns:a16="http://schemas.microsoft.com/office/drawing/2014/main" id="{00000000-0008-0000-1B00-00002F000000}"/>
            </a:ext>
          </a:extLst>
        </xdr:cNvPr>
        <xdr:cNvGrpSpPr/>
      </xdr:nvGrpSpPr>
      <xdr:grpSpPr>
        <a:xfrm>
          <a:off x="7879080" y="54425"/>
          <a:ext cx="371959" cy="345520"/>
          <a:chOff x="6151098" y="1631884"/>
          <a:chExt cx="220005" cy="221112"/>
        </a:xfrm>
      </xdr:grpSpPr>
      <xdr:sp macro="[0]!MenuSheet" textlink="">
        <xdr:nvSpPr>
          <xdr:cNvPr id="48" name="Oval 47">
            <a:extLst>
              <a:ext uri="{FF2B5EF4-FFF2-40B4-BE49-F238E27FC236}">
                <a16:creationId xmlns:a16="http://schemas.microsoft.com/office/drawing/2014/main" id="{00000000-0008-0000-1B00-000030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49" name="Graphic 26" descr="Hamburger Menu Icon with solid fill">
            <a:extLst>
              <a:ext uri="{FF2B5EF4-FFF2-40B4-BE49-F238E27FC236}">
                <a16:creationId xmlns:a16="http://schemas.microsoft.com/office/drawing/2014/main" id="{00000000-0008-0000-1B00-000031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1082040</xdr:colOff>
      <xdr:row>0</xdr:row>
      <xdr:rowOff>39185</xdr:rowOff>
    </xdr:from>
    <xdr:to>
      <xdr:col>11</xdr:col>
      <xdr:colOff>1436362</xdr:colOff>
      <xdr:row>2</xdr:row>
      <xdr:rowOff>24236</xdr:rowOff>
    </xdr:to>
    <xdr:grpSp>
      <xdr:nvGrpSpPr>
        <xdr:cNvPr id="50" name="Group 49">
          <a:extLst>
            <a:ext uri="{FF2B5EF4-FFF2-40B4-BE49-F238E27FC236}">
              <a16:creationId xmlns:a16="http://schemas.microsoft.com/office/drawing/2014/main" id="{00000000-0008-0000-1B00-000032000000}"/>
            </a:ext>
          </a:extLst>
        </xdr:cNvPr>
        <xdr:cNvGrpSpPr/>
      </xdr:nvGrpSpPr>
      <xdr:grpSpPr>
        <a:xfrm>
          <a:off x="9288780" y="39185"/>
          <a:ext cx="354322" cy="350811"/>
          <a:chOff x="9008261" y="62045"/>
          <a:chExt cx="354322" cy="356103"/>
        </a:xfrm>
      </xdr:grpSpPr>
      <xdr:sp macro="[0]!PreviousSheet" textlink="">
        <xdr:nvSpPr>
          <xdr:cNvPr id="51" name="Oval 50">
            <a:extLst>
              <a:ext uri="{FF2B5EF4-FFF2-40B4-BE49-F238E27FC236}">
                <a16:creationId xmlns:a16="http://schemas.microsoft.com/office/drawing/2014/main" id="{00000000-0008-0000-1B00-000033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52" name="Graphic 51" descr="Arrow: Straight with solid fill">
            <a:extLst>
              <a:ext uri="{FF2B5EF4-FFF2-40B4-BE49-F238E27FC236}">
                <a16:creationId xmlns:a16="http://schemas.microsoft.com/office/drawing/2014/main" id="{00000000-0008-0000-1B00-000034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1463040</xdr:colOff>
      <xdr:row>0</xdr:row>
      <xdr:rowOff>39185</xdr:rowOff>
    </xdr:from>
    <xdr:to>
      <xdr:col>12</xdr:col>
      <xdr:colOff>191974</xdr:colOff>
      <xdr:row>2</xdr:row>
      <xdr:rowOff>24236</xdr:rowOff>
    </xdr:to>
    <xdr:grpSp>
      <xdr:nvGrpSpPr>
        <xdr:cNvPr id="53" name="Group 52">
          <a:extLst>
            <a:ext uri="{FF2B5EF4-FFF2-40B4-BE49-F238E27FC236}">
              <a16:creationId xmlns:a16="http://schemas.microsoft.com/office/drawing/2014/main" id="{00000000-0008-0000-1B00-000035000000}"/>
            </a:ext>
          </a:extLst>
        </xdr:cNvPr>
        <xdr:cNvGrpSpPr/>
      </xdr:nvGrpSpPr>
      <xdr:grpSpPr>
        <a:xfrm>
          <a:off x="9669780" y="39185"/>
          <a:ext cx="359614" cy="350811"/>
          <a:chOff x="9511181" y="62045"/>
          <a:chExt cx="354322" cy="356103"/>
        </a:xfrm>
      </xdr:grpSpPr>
      <xdr:sp macro="[0]!NextSheet" textlink="">
        <xdr:nvSpPr>
          <xdr:cNvPr id="54" name="Oval 53">
            <a:extLst>
              <a:ext uri="{FF2B5EF4-FFF2-40B4-BE49-F238E27FC236}">
                <a16:creationId xmlns:a16="http://schemas.microsoft.com/office/drawing/2014/main" id="{00000000-0008-0000-1B00-000036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55" name="Graphic 54" descr="Arrow: Straight with solid fill">
            <a:extLst>
              <a:ext uri="{FF2B5EF4-FFF2-40B4-BE49-F238E27FC236}">
                <a16:creationId xmlns:a16="http://schemas.microsoft.com/office/drawing/2014/main" id="{00000000-0008-0000-1B00-00003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74779</xdr:colOff>
      <xdr:row>0</xdr:row>
      <xdr:rowOff>22860</xdr:rowOff>
    </xdr:from>
    <xdr:to>
      <xdr:col>11</xdr:col>
      <xdr:colOff>446738</xdr:colOff>
      <xdr:row>2</xdr:row>
      <xdr:rowOff>23445</xdr:rowOff>
    </xdr:to>
    <xdr:grpSp>
      <xdr:nvGrpSpPr>
        <xdr:cNvPr id="56" name="Group 55">
          <a:extLst>
            <a:ext uri="{FF2B5EF4-FFF2-40B4-BE49-F238E27FC236}">
              <a16:creationId xmlns:a16="http://schemas.microsoft.com/office/drawing/2014/main" id="{00000000-0008-0000-1B00-000038000000}"/>
            </a:ext>
          </a:extLst>
        </xdr:cNvPr>
        <xdr:cNvGrpSpPr/>
      </xdr:nvGrpSpPr>
      <xdr:grpSpPr>
        <a:xfrm>
          <a:off x="8281519" y="22860"/>
          <a:ext cx="371959" cy="366345"/>
          <a:chOff x="8122920" y="45720"/>
          <a:chExt cx="371959" cy="371637"/>
        </a:xfrm>
      </xdr:grpSpPr>
      <xdr:sp macro="" textlink="">
        <xdr:nvSpPr>
          <xdr:cNvPr id="57" name="Oval 56">
            <a:extLst>
              <a:ext uri="{FF2B5EF4-FFF2-40B4-BE49-F238E27FC236}">
                <a16:creationId xmlns:a16="http://schemas.microsoft.com/office/drawing/2014/main" id="{00000000-0008-0000-1B00-000039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58" name="TextBox 57">
            <a:extLst>
              <a:ext uri="{FF2B5EF4-FFF2-40B4-BE49-F238E27FC236}">
                <a16:creationId xmlns:a16="http://schemas.microsoft.com/office/drawing/2014/main" id="{00000000-0008-0000-1B00-00003A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257175</xdr:colOff>
      <xdr:row>1</xdr:row>
      <xdr:rowOff>0</xdr:rowOff>
    </xdr:from>
    <xdr:to>
      <xdr:col>7</xdr:col>
      <xdr:colOff>1762760</xdr:colOff>
      <xdr:row>3</xdr:row>
      <xdr:rowOff>7620</xdr:rowOff>
    </xdr:to>
    <xdr:sp macro="" textlink="">
      <xdr:nvSpPr>
        <xdr:cNvPr id="61" name="TextBox 43">
          <a:extLst>
            <a:ext uri="{FF2B5EF4-FFF2-40B4-BE49-F238E27FC236}">
              <a16:creationId xmlns:a16="http://schemas.microsoft.com/office/drawing/2014/main" id="{00000000-0008-0000-1B00-00003D000000}"/>
            </a:ext>
          </a:extLst>
        </xdr:cNvPr>
        <xdr:cNvSpPr txBox="1"/>
      </xdr:nvSpPr>
      <xdr:spPr>
        <a:xfrm>
          <a:off x="1714500" y="180975"/>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28575</xdr:colOff>
      <xdr:row>0</xdr:row>
      <xdr:rowOff>76200</xdr:rowOff>
    </xdr:from>
    <xdr:to>
      <xdr:col>3</xdr:col>
      <xdr:colOff>191135</xdr:colOff>
      <xdr:row>5</xdr:row>
      <xdr:rowOff>171450</xdr:rowOff>
    </xdr:to>
    <xdr:sp macro="" textlink="">
      <xdr:nvSpPr>
        <xdr:cNvPr id="62" name="Oval 15">
          <a:extLst>
            <a:ext uri="{FF2B5EF4-FFF2-40B4-BE49-F238E27FC236}">
              <a16:creationId xmlns:a16="http://schemas.microsoft.com/office/drawing/2014/main" id="{00000000-0008-0000-1B00-00003E000000}"/>
            </a:ext>
          </a:extLst>
        </xdr:cNvPr>
        <xdr:cNvSpPr/>
      </xdr:nvSpPr>
      <xdr:spPr>
        <a:xfrm>
          <a:off x="638175" y="7620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P9</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10</xdr:col>
      <xdr:colOff>85027</xdr:colOff>
      <xdr:row>1</xdr:row>
      <xdr:rowOff>113056</xdr:rowOff>
    </xdr:from>
    <xdr:to>
      <xdr:col>10</xdr:col>
      <xdr:colOff>441643</xdr:colOff>
      <xdr:row>3</xdr:row>
      <xdr:rowOff>97139</xdr:rowOff>
    </xdr:to>
    <xdr:grpSp>
      <xdr:nvGrpSpPr>
        <xdr:cNvPr id="3" name="Group 2">
          <a:extLst>
            <a:ext uri="{FF2B5EF4-FFF2-40B4-BE49-F238E27FC236}">
              <a16:creationId xmlns:a16="http://schemas.microsoft.com/office/drawing/2014/main" id="{00000000-0008-0000-1C00-000003000000}"/>
            </a:ext>
          </a:extLst>
        </xdr:cNvPr>
        <xdr:cNvGrpSpPr/>
      </xdr:nvGrpSpPr>
      <xdr:grpSpPr>
        <a:xfrm>
          <a:off x="12562777" y="294031"/>
          <a:ext cx="356616" cy="346033"/>
          <a:chOff x="6151098" y="1631884"/>
          <a:chExt cx="220005" cy="221112"/>
        </a:xfrm>
      </xdr:grpSpPr>
      <xdr:sp macro="[0]!MenuSheet" textlink="">
        <xdr:nvSpPr>
          <xdr:cNvPr id="4" name="Oval 3">
            <a:extLst>
              <a:ext uri="{FF2B5EF4-FFF2-40B4-BE49-F238E27FC236}">
                <a16:creationId xmlns:a16="http://schemas.microsoft.com/office/drawing/2014/main" id="{00000000-0008-0000-1C00-000004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 name="Graphic 26" descr="Hamburger Menu Icon with solid fill">
            <a:extLst>
              <a:ext uri="{FF2B5EF4-FFF2-40B4-BE49-F238E27FC236}">
                <a16:creationId xmlns:a16="http://schemas.microsoft.com/office/drawing/2014/main" id="{00000000-0008-0000-1C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3</xdr:col>
      <xdr:colOff>342899</xdr:colOff>
      <xdr:row>4</xdr:row>
      <xdr:rowOff>142559</xdr:rowOff>
    </xdr:from>
    <xdr:to>
      <xdr:col>9</xdr:col>
      <xdr:colOff>85724</xdr:colOff>
      <xdr:row>7</xdr:row>
      <xdr:rowOff>342900</xdr:rowOff>
    </xdr:to>
    <xdr:sp macro="" textlink="">
      <xdr:nvSpPr>
        <xdr:cNvPr id="14" name="TextBox 13">
          <a:extLst>
            <a:ext uri="{FF2B5EF4-FFF2-40B4-BE49-F238E27FC236}">
              <a16:creationId xmlns:a16="http://schemas.microsoft.com/office/drawing/2014/main" id="{00000000-0008-0000-1C00-00000E000000}"/>
            </a:ext>
          </a:extLst>
        </xdr:cNvPr>
        <xdr:cNvSpPr txBox="1"/>
      </xdr:nvSpPr>
      <xdr:spPr>
        <a:xfrm>
          <a:off x="1800224" y="809309"/>
          <a:ext cx="10086975" cy="800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a:latin typeface="+mn-lt"/>
              <a:cs typeface="Adobe Devanagari" panose="02040503050201020203" pitchFamily="18" charset="0"/>
            </a:rPr>
            <a:t> </a:t>
          </a:r>
          <a:r>
            <a:rPr lang="es-NI" sz="1400" b="1" u="sng">
              <a:latin typeface="+mn-lt"/>
              <a:cs typeface="Adobe Devanagari" panose="02040503050201020203" pitchFamily="18" charset="0"/>
            </a:rPr>
            <a:t> High Conservation Values</a:t>
          </a:r>
          <a:r>
            <a:rPr lang="es-NI" sz="1400" b="0" u="none">
              <a:latin typeface="+mn-lt"/>
              <a:cs typeface="Adobe Devanagari" panose="02040503050201020203" pitchFamily="18" charset="0"/>
            </a:rPr>
            <a:t>. The Organization* shall maintain and/or enhance the High Conservation Values* in the Management Unit* through applying the precautionary approach*.</a:t>
          </a:r>
        </a:p>
      </xdr:txBody>
    </xdr:sp>
    <xdr:clientData/>
  </xdr:twoCellAnchor>
  <xdr:twoCellAnchor>
    <xdr:from>
      <xdr:col>1</xdr:col>
      <xdr:colOff>57150</xdr:colOff>
      <xdr:row>0</xdr:row>
      <xdr:rowOff>66675</xdr:rowOff>
    </xdr:from>
    <xdr:to>
      <xdr:col>3</xdr:col>
      <xdr:colOff>219710</xdr:colOff>
      <xdr:row>6</xdr:row>
      <xdr:rowOff>85725</xdr:rowOff>
    </xdr:to>
    <xdr:sp macro="" textlink="">
      <xdr:nvSpPr>
        <xdr:cNvPr id="16" name="Oval 15">
          <a:extLst>
            <a:ext uri="{FF2B5EF4-FFF2-40B4-BE49-F238E27FC236}">
              <a16:creationId xmlns:a16="http://schemas.microsoft.com/office/drawing/2014/main" id="{00000000-0008-0000-1C00-000010000000}"/>
            </a:ext>
          </a:extLst>
        </xdr:cNvPr>
        <xdr:cNvSpPr/>
      </xdr:nvSpPr>
      <xdr:spPr>
        <a:xfrm>
          <a:off x="666750" y="6667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P9</a:t>
          </a:r>
        </a:p>
      </xdr:txBody>
    </xdr:sp>
    <xdr:clientData/>
  </xdr:twoCellAnchor>
  <xdr:twoCellAnchor>
    <xdr:from>
      <xdr:col>3</xdr:col>
      <xdr:colOff>419100</xdr:colOff>
      <xdr:row>0</xdr:row>
      <xdr:rowOff>152400</xdr:rowOff>
    </xdr:from>
    <xdr:to>
      <xdr:col>6</xdr:col>
      <xdr:colOff>2737485</xdr:colOff>
      <xdr:row>2</xdr:row>
      <xdr:rowOff>160020</xdr:rowOff>
    </xdr:to>
    <xdr:sp macro="" textlink="">
      <xdr:nvSpPr>
        <xdr:cNvPr id="18" name="TextBox 28">
          <a:extLst>
            <a:ext uri="{FF2B5EF4-FFF2-40B4-BE49-F238E27FC236}">
              <a16:creationId xmlns:a16="http://schemas.microsoft.com/office/drawing/2014/main" id="{00000000-0008-0000-1C00-000012000000}"/>
            </a:ext>
          </a:extLst>
        </xdr:cNvPr>
        <xdr:cNvSpPr txBox="1"/>
      </xdr:nvSpPr>
      <xdr:spPr>
        <a:xfrm>
          <a:off x="1876425" y="152400"/>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twoCellAnchor>
    <xdr:from>
      <xdr:col>10</xdr:col>
      <xdr:colOff>600075</xdr:colOff>
      <xdr:row>1</xdr:row>
      <xdr:rowOff>123825</xdr:rowOff>
    </xdr:from>
    <xdr:to>
      <xdr:col>10</xdr:col>
      <xdr:colOff>954397</xdr:colOff>
      <xdr:row>3</xdr:row>
      <xdr:rowOff>108876</xdr:rowOff>
    </xdr:to>
    <xdr:grpSp>
      <xdr:nvGrpSpPr>
        <xdr:cNvPr id="15" name="Group 14">
          <a:extLst>
            <a:ext uri="{FF2B5EF4-FFF2-40B4-BE49-F238E27FC236}">
              <a16:creationId xmlns:a16="http://schemas.microsoft.com/office/drawing/2014/main" id="{00000000-0008-0000-1C00-00000F000000}"/>
            </a:ext>
          </a:extLst>
        </xdr:cNvPr>
        <xdr:cNvGrpSpPr/>
      </xdr:nvGrpSpPr>
      <xdr:grpSpPr>
        <a:xfrm>
          <a:off x="13077825" y="304800"/>
          <a:ext cx="354322" cy="347001"/>
          <a:chOff x="9008261" y="62045"/>
          <a:chExt cx="354322" cy="356103"/>
        </a:xfrm>
      </xdr:grpSpPr>
      <xdr:sp macro="[0]!PreviousSheet" textlink="">
        <xdr:nvSpPr>
          <xdr:cNvPr id="17" name="Oval 16">
            <a:extLst>
              <a:ext uri="{FF2B5EF4-FFF2-40B4-BE49-F238E27FC236}">
                <a16:creationId xmlns:a16="http://schemas.microsoft.com/office/drawing/2014/main" id="{00000000-0008-0000-1C00-000011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19" name="Graphic 18" descr="Arrow: Straight with solid fill">
            <a:extLst>
              <a:ext uri="{FF2B5EF4-FFF2-40B4-BE49-F238E27FC236}">
                <a16:creationId xmlns:a16="http://schemas.microsoft.com/office/drawing/2014/main" id="{00000000-0008-0000-1C00-000013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10</xdr:col>
      <xdr:colOff>981075</xdr:colOff>
      <xdr:row>1</xdr:row>
      <xdr:rowOff>123825</xdr:rowOff>
    </xdr:from>
    <xdr:to>
      <xdr:col>10</xdr:col>
      <xdr:colOff>1338784</xdr:colOff>
      <xdr:row>3</xdr:row>
      <xdr:rowOff>108876</xdr:rowOff>
    </xdr:to>
    <xdr:grpSp>
      <xdr:nvGrpSpPr>
        <xdr:cNvPr id="20" name="Group 19">
          <a:extLst>
            <a:ext uri="{FF2B5EF4-FFF2-40B4-BE49-F238E27FC236}">
              <a16:creationId xmlns:a16="http://schemas.microsoft.com/office/drawing/2014/main" id="{00000000-0008-0000-1C00-000014000000}"/>
            </a:ext>
          </a:extLst>
        </xdr:cNvPr>
        <xdr:cNvGrpSpPr/>
      </xdr:nvGrpSpPr>
      <xdr:grpSpPr>
        <a:xfrm>
          <a:off x="13458825" y="304800"/>
          <a:ext cx="357709" cy="347001"/>
          <a:chOff x="9511181" y="62045"/>
          <a:chExt cx="354322" cy="356103"/>
        </a:xfrm>
      </xdr:grpSpPr>
      <xdr:sp macro="[0]!NextSheet" textlink="">
        <xdr:nvSpPr>
          <xdr:cNvPr id="21" name="Oval 20">
            <a:extLst>
              <a:ext uri="{FF2B5EF4-FFF2-40B4-BE49-F238E27FC236}">
                <a16:creationId xmlns:a16="http://schemas.microsoft.com/office/drawing/2014/main" id="{00000000-0008-0000-1C00-000015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2" name="Graphic 21" descr="Arrow: Straight with solid fill">
            <a:extLst>
              <a:ext uri="{FF2B5EF4-FFF2-40B4-BE49-F238E27FC236}">
                <a16:creationId xmlns:a16="http://schemas.microsoft.com/office/drawing/2014/main" id="{00000000-0008-0000-1C00-000016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rot="10800000">
            <a:off x="9547860" y="160020"/>
            <a:ext cx="290286" cy="152400"/>
          </a:xfrm>
          <a:prstGeom prst="rect">
            <a:avLst/>
          </a:prstGeom>
        </xdr:spPr>
      </xdr:pic>
    </xdr:grpSp>
    <xdr:clientData/>
  </xdr:twoCellAnchor>
</xdr:wsDr>
</file>

<file path=xl/drawings/drawing30.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3" name="Group 2">
          <a:extLst>
            <a:ext uri="{FF2B5EF4-FFF2-40B4-BE49-F238E27FC236}">
              <a16:creationId xmlns:a16="http://schemas.microsoft.com/office/drawing/2014/main" id="{00000000-0008-0000-1D00-000003000000}"/>
            </a:ext>
          </a:extLst>
        </xdr:cNvPr>
        <xdr:cNvGrpSpPr/>
      </xdr:nvGrpSpPr>
      <xdr:grpSpPr>
        <a:xfrm>
          <a:off x="8699651" y="54424"/>
          <a:ext cx="354322" cy="352294"/>
          <a:chOff x="5358618" y="1631884"/>
          <a:chExt cx="220005" cy="221112"/>
        </a:xfrm>
      </xdr:grpSpPr>
      <xdr:sp macro="[0]!Sheet32.Limp1001" textlink="">
        <xdr:nvSpPr>
          <xdr:cNvPr id="4" name="Oval 3">
            <a:extLst>
              <a:ext uri="{FF2B5EF4-FFF2-40B4-BE49-F238E27FC236}">
                <a16:creationId xmlns:a16="http://schemas.microsoft.com/office/drawing/2014/main" id="{00000000-0008-0000-1D00-000004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32.Limp1001">
        <xdr:nvPicPr>
          <xdr:cNvPr id="5" name="Graphic 4" descr="Garbage with solid fill">
            <a:extLst>
              <a:ext uri="{FF2B5EF4-FFF2-40B4-BE49-F238E27FC236}">
                <a16:creationId xmlns:a16="http://schemas.microsoft.com/office/drawing/2014/main" id="{00000000-0008-0000-1D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40961" name="OptionButton1" hidden="1">
              <a:extLst>
                <a:ext uri="{63B3BB69-23CF-44E3-9099-C40C66FF867C}">
                  <a14:compatExt spid="_x0000_s40961"/>
                </a:ext>
                <a:ext uri="{FF2B5EF4-FFF2-40B4-BE49-F238E27FC236}">
                  <a16:creationId xmlns:a16="http://schemas.microsoft.com/office/drawing/2014/main" id="{00000000-0008-0000-1D00-000001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40962" name="OptionButton2" hidden="1">
              <a:extLst>
                <a:ext uri="{63B3BB69-23CF-44E3-9099-C40C66FF867C}">
                  <a14:compatExt spid="_x0000_s40962"/>
                </a:ext>
                <a:ext uri="{FF2B5EF4-FFF2-40B4-BE49-F238E27FC236}">
                  <a16:creationId xmlns:a16="http://schemas.microsoft.com/office/drawing/2014/main" id="{00000000-0008-0000-1D00-000002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12</xdr:row>
          <xdr:rowOff>106680</xdr:rowOff>
        </xdr:to>
        <xdr:sp macro="" textlink="">
          <xdr:nvSpPr>
            <xdr:cNvPr id="40963" name="OptionButton3" hidden="1">
              <a:extLst>
                <a:ext uri="{63B3BB69-23CF-44E3-9099-C40C66FF867C}">
                  <a14:compatExt spid="_x0000_s40963"/>
                </a:ext>
                <a:ext uri="{FF2B5EF4-FFF2-40B4-BE49-F238E27FC236}">
                  <a16:creationId xmlns:a16="http://schemas.microsoft.com/office/drawing/2014/main" id="{00000000-0008-0000-1D00-000003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12</xdr:row>
          <xdr:rowOff>106680</xdr:rowOff>
        </xdr:to>
        <xdr:sp macro="" textlink="">
          <xdr:nvSpPr>
            <xdr:cNvPr id="40964" name="OptionButton4" hidden="1">
              <a:extLst>
                <a:ext uri="{63B3BB69-23CF-44E3-9099-C40C66FF867C}">
                  <a14:compatExt spid="_x0000_s40964"/>
                </a:ext>
                <a:ext uri="{FF2B5EF4-FFF2-40B4-BE49-F238E27FC236}">
                  <a16:creationId xmlns:a16="http://schemas.microsoft.com/office/drawing/2014/main" id="{00000000-0008-0000-1D00-000004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40965" name="OptionButton5" hidden="1">
              <a:extLst>
                <a:ext uri="{63B3BB69-23CF-44E3-9099-C40C66FF867C}">
                  <a14:compatExt spid="_x0000_s40965"/>
                </a:ext>
                <a:ext uri="{FF2B5EF4-FFF2-40B4-BE49-F238E27FC236}">
                  <a16:creationId xmlns:a16="http://schemas.microsoft.com/office/drawing/2014/main" id="{00000000-0008-0000-1D00-000005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40966" name="OptionButton6" hidden="1">
              <a:extLst>
                <a:ext uri="{63B3BB69-23CF-44E3-9099-C40C66FF867C}">
                  <a14:compatExt spid="_x0000_s40966"/>
                </a:ext>
                <a:ext uri="{FF2B5EF4-FFF2-40B4-BE49-F238E27FC236}">
                  <a16:creationId xmlns:a16="http://schemas.microsoft.com/office/drawing/2014/main" id="{00000000-0008-0000-1D00-000006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17</xdr:row>
          <xdr:rowOff>388620</xdr:rowOff>
        </xdr:to>
        <xdr:sp macro="" textlink="">
          <xdr:nvSpPr>
            <xdr:cNvPr id="40967" name="OptionButton7" hidden="1">
              <a:extLst>
                <a:ext uri="{63B3BB69-23CF-44E3-9099-C40C66FF867C}">
                  <a14:compatExt spid="_x0000_s40967"/>
                </a:ext>
                <a:ext uri="{FF2B5EF4-FFF2-40B4-BE49-F238E27FC236}">
                  <a16:creationId xmlns:a16="http://schemas.microsoft.com/office/drawing/2014/main" id="{00000000-0008-0000-1D00-00000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17</xdr:row>
          <xdr:rowOff>388620</xdr:rowOff>
        </xdr:to>
        <xdr:sp macro="" textlink="">
          <xdr:nvSpPr>
            <xdr:cNvPr id="40968" name="OptionButton8" hidden="1">
              <a:extLst>
                <a:ext uri="{63B3BB69-23CF-44E3-9099-C40C66FF867C}">
                  <a14:compatExt spid="_x0000_s40968"/>
                </a:ext>
                <a:ext uri="{FF2B5EF4-FFF2-40B4-BE49-F238E27FC236}">
                  <a16:creationId xmlns:a16="http://schemas.microsoft.com/office/drawing/2014/main" id="{00000000-0008-0000-1D00-00000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40969" name="OptionButton9" hidden="1">
              <a:extLst>
                <a:ext uri="{63B3BB69-23CF-44E3-9099-C40C66FF867C}">
                  <a14:compatExt spid="_x0000_s40969"/>
                </a:ext>
                <a:ext uri="{FF2B5EF4-FFF2-40B4-BE49-F238E27FC236}">
                  <a16:creationId xmlns:a16="http://schemas.microsoft.com/office/drawing/2014/main" id="{00000000-0008-0000-1D00-00000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40970" name="OptionButton10" hidden="1">
              <a:extLst>
                <a:ext uri="{63B3BB69-23CF-44E3-9099-C40C66FF867C}">
                  <a14:compatExt spid="_x0000_s40970"/>
                </a:ext>
                <a:ext uri="{FF2B5EF4-FFF2-40B4-BE49-F238E27FC236}">
                  <a16:creationId xmlns:a16="http://schemas.microsoft.com/office/drawing/2014/main" id="{00000000-0008-0000-1D00-00000A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40971" name="OptionButton11" hidden="1">
              <a:extLst>
                <a:ext uri="{63B3BB69-23CF-44E3-9099-C40C66FF867C}">
                  <a14:compatExt spid="_x0000_s40971"/>
                </a:ext>
                <a:ext uri="{FF2B5EF4-FFF2-40B4-BE49-F238E27FC236}">
                  <a16:creationId xmlns:a16="http://schemas.microsoft.com/office/drawing/2014/main" id="{00000000-0008-0000-1D00-00000B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12</xdr:row>
          <xdr:rowOff>106680</xdr:rowOff>
        </xdr:to>
        <xdr:sp macro="" textlink="">
          <xdr:nvSpPr>
            <xdr:cNvPr id="40972" name="OptionButton12" hidden="1">
              <a:extLst>
                <a:ext uri="{63B3BB69-23CF-44E3-9099-C40C66FF867C}">
                  <a14:compatExt spid="_x0000_s40972"/>
                </a:ext>
                <a:ext uri="{FF2B5EF4-FFF2-40B4-BE49-F238E27FC236}">
                  <a16:creationId xmlns:a16="http://schemas.microsoft.com/office/drawing/2014/main" id="{00000000-0008-0000-1D00-00000C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40973" name="OptionButton13" hidden="1">
              <a:extLst>
                <a:ext uri="{63B3BB69-23CF-44E3-9099-C40C66FF867C}">
                  <a14:compatExt spid="_x0000_s40973"/>
                </a:ext>
                <a:ext uri="{FF2B5EF4-FFF2-40B4-BE49-F238E27FC236}">
                  <a16:creationId xmlns:a16="http://schemas.microsoft.com/office/drawing/2014/main" id="{00000000-0008-0000-1D00-00000D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17</xdr:row>
          <xdr:rowOff>373380</xdr:rowOff>
        </xdr:to>
        <xdr:sp macro="" textlink="">
          <xdr:nvSpPr>
            <xdr:cNvPr id="40974" name="OptionButton14" hidden="1">
              <a:extLst>
                <a:ext uri="{63B3BB69-23CF-44E3-9099-C40C66FF867C}">
                  <a14:compatExt spid="_x0000_s40974"/>
                </a:ext>
                <a:ext uri="{FF2B5EF4-FFF2-40B4-BE49-F238E27FC236}">
                  <a16:creationId xmlns:a16="http://schemas.microsoft.com/office/drawing/2014/main" id="{00000000-0008-0000-1D00-00000E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40975" name="OptionButton15" hidden="1">
              <a:extLst>
                <a:ext uri="{63B3BB69-23CF-44E3-9099-C40C66FF867C}">
                  <a14:compatExt spid="_x0000_s40975"/>
                </a:ext>
                <a:ext uri="{FF2B5EF4-FFF2-40B4-BE49-F238E27FC236}">
                  <a16:creationId xmlns:a16="http://schemas.microsoft.com/office/drawing/2014/main" id="{00000000-0008-0000-1D00-00000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40976" name="OptionButton16" hidden="1">
              <a:extLst>
                <a:ext uri="{63B3BB69-23CF-44E3-9099-C40C66FF867C}">
                  <a14:compatExt spid="_x0000_s40976"/>
                </a:ext>
                <a:ext uri="{FF2B5EF4-FFF2-40B4-BE49-F238E27FC236}">
                  <a16:creationId xmlns:a16="http://schemas.microsoft.com/office/drawing/2014/main" id="{00000000-0008-0000-1D00-00001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40977" name="OptionButton17" hidden="1">
              <a:extLst>
                <a:ext uri="{63B3BB69-23CF-44E3-9099-C40C66FF867C}">
                  <a14:compatExt spid="_x0000_s40977"/>
                </a:ext>
                <a:ext uri="{FF2B5EF4-FFF2-40B4-BE49-F238E27FC236}">
                  <a16:creationId xmlns:a16="http://schemas.microsoft.com/office/drawing/2014/main" id="{00000000-0008-0000-1D00-000011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40978" name="OptionButton18" hidden="1">
              <a:extLst>
                <a:ext uri="{63B3BB69-23CF-44E3-9099-C40C66FF867C}">
                  <a14:compatExt spid="_x0000_s40978"/>
                </a:ext>
                <a:ext uri="{FF2B5EF4-FFF2-40B4-BE49-F238E27FC236}">
                  <a16:creationId xmlns:a16="http://schemas.microsoft.com/office/drawing/2014/main" id="{00000000-0008-0000-1D00-000012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40979" name="OptionButton19" hidden="1">
              <a:extLst>
                <a:ext uri="{63B3BB69-23CF-44E3-9099-C40C66FF867C}">
                  <a14:compatExt spid="_x0000_s40979"/>
                </a:ext>
                <a:ext uri="{FF2B5EF4-FFF2-40B4-BE49-F238E27FC236}">
                  <a16:creationId xmlns:a16="http://schemas.microsoft.com/office/drawing/2014/main" id="{00000000-0008-0000-1D00-000013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40980" name="OptionButton20" hidden="1">
              <a:extLst>
                <a:ext uri="{63B3BB69-23CF-44E3-9099-C40C66FF867C}">
                  <a14:compatExt spid="_x0000_s40980"/>
                </a:ext>
                <a:ext uri="{FF2B5EF4-FFF2-40B4-BE49-F238E27FC236}">
                  <a16:creationId xmlns:a16="http://schemas.microsoft.com/office/drawing/2014/main" id="{00000000-0008-0000-1D00-000014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40981" name="OptionButton21" hidden="1">
              <a:extLst>
                <a:ext uri="{63B3BB69-23CF-44E3-9099-C40C66FF867C}">
                  <a14:compatExt spid="_x0000_s40981"/>
                </a:ext>
                <a:ext uri="{FF2B5EF4-FFF2-40B4-BE49-F238E27FC236}">
                  <a16:creationId xmlns:a16="http://schemas.microsoft.com/office/drawing/2014/main" id="{00000000-0008-0000-1D00-000015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31</xdr:row>
          <xdr:rowOff>0</xdr:rowOff>
        </xdr:from>
        <xdr:to>
          <xdr:col>7</xdr:col>
          <xdr:colOff>556260</xdr:colOff>
          <xdr:row>31</xdr:row>
          <xdr:rowOff>228600</xdr:rowOff>
        </xdr:to>
        <xdr:sp macro="" textlink="">
          <xdr:nvSpPr>
            <xdr:cNvPr id="40982" name="OptionButton22" hidden="1">
              <a:extLst>
                <a:ext uri="{63B3BB69-23CF-44E3-9099-C40C66FF867C}">
                  <a14:compatExt spid="_x0000_s40982"/>
                </a:ext>
                <a:ext uri="{FF2B5EF4-FFF2-40B4-BE49-F238E27FC236}">
                  <a16:creationId xmlns:a16="http://schemas.microsoft.com/office/drawing/2014/main" id="{00000000-0008-0000-1D00-000016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31</xdr:row>
          <xdr:rowOff>0</xdr:rowOff>
        </xdr:from>
        <xdr:to>
          <xdr:col>7</xdr:col>
          <xdr:colOff>3124200</xdr:colOff>
          <xdr:row>31</xdr:row>
          <xdr:rowOff>228600</xdr:rowOff>
        </xdr:to>
        <xdr:sp macro="" textlink="">
          <xdr:nvSpPr>
            <xdr:cNvPr id="40983" name="OptionButton23" hidden="1">
              <a:extLst>
                <a:ext uri="{63B3BB69-23CF-44E3-9099-C40C66FF867C}">
                  <a14:compatExt spid="_x0000_s40983"/>
                </a:ext>
                <a:ext uri="{FF2B5EF4-FFF2-40B4-BE49-F238E27FC236}">
                  <a16:creationId xmlns:a16="http://schemas.microsoft.com/office/drawing/2014/main" id="{00000000-0008-0000-1D00-00001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31</xdr:row>
          <xdr:rowOff>0</xdr:rowOff>
        </xdr:from>
        <xdr:to>
          <xdr:col>7</xdr:col>
          <xdr:colOff>1409700</xdr:colOff>
          <xdr:row>31</xdr:row>
          <xdr:rowOff>228600</xdr:rowOff>
        </xdr:to>
        <xdr:sp macro="" textlink="">
          <xdr:nvSpPr>
            <xdr:cNvPr id="40984" name="OptionButton24" hidden="1">
              <a:extLst>
                <a:ext uri="{63B3BB69-23CF-44E3-9099-C40C66FF867C}">
                  <a14:compatExt spid="_x0000_s40984"/>
                </a:ext>
                <a:ext uri="{FF2B5EF4-FFF2-40B4-BE49-F238E27FC236}">
                  <a16:creationId xmlns:a16="http://schemas.microsoft.com/office/drawing/2014/main" id="{00000000-0008-0000-1D00-00001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40985" name="OptionButton25" hidden="1">
              <a:extLst>
                <a:ext uri="{63B3BB69-23CF-44E3-9099-C40C66FF867C}">
                  <a14:compatExt spid="_x0000_s40985"/>
                </a:ext>
                <a:ext uri="{FF2B5EF4-FFF2-40B4-BE49-F238E27FC236}">
                  <a16:creationId xmlns:a16="http://schemas.microsoft.com/office/drawing/2014/main" id="{00000000-0008-0000-1D00-00001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40986" name="OptionButton26" hidden="1">
              <a:extLst>
                <a:ext uri="{63B3BB69-23CF-44E3-9099-C40C66FF867C}">
                  <a14:compatExt spid="_x0000_s40986"/>
                </a:ext>
                <a:ext uri="{FF2B5EF4-FFF2-40B4-BE49-F238E27FC236}">
                  <a16:creationId xmlns:a16="http://schemas.microsoft.com/office/drawing/2014/main" id="{00000000-0008-0000-1D00-00001A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40987" name="OptionButton27" hidden="1">
              <a:extLst>
                <a:ext uri="{63B3BB69-23CF-44E3-9099-C40C66FF867C}">
                  <a14:compatExt spid="_x0000_s40987"/>
                </a:ext>
                <a:ext uri="{FF2B5EF4-FFF2-40B4-BE49-F238E27FC236}">
                  <a16:creationId xmlns:a16="http://schemas.microsoft.com/office/drawing/2014/main" id="{00000000-0008-0000-1D00-00001B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40988" name="OptionButton28" hidden="1">
              <a:extLst>
                <a:ext uri="{63B3BB69-23CF-44E3-9099-C40C66FF867C}">
                  <a14:compatExt spid="_x0000_s40988"/>
                </a:ext>
                <a:ext uri="{FF2B5EF4-FFF2-40B4-BE49-F238E27FC236}">
                  <a16:creationId xmlns:a16="http://schemas.microsoft.com/office/drawing/2014/main" id="{00000000-0008-0000-1D00-00001C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40989" name="OptionButton29" hidden="1">
              <a:extLst>
                <a:ext uri="{63B3BB69-23CF-44E3-9099-C40C66FF867C}">
                  <a14:compatExt spid="_x0000_s40989"/>
                </a:ext>
                <a:ext uri="{FF2B5EF4-FFF2-40B4-BE49-F238E27FC236}">
                  <a16:creationId xmlns:a16="http://schemas.microsoft.com/office/drawing/2014/main" id="{00000000-0008-0000-1D00-00001D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40990" name="OptionButton30" hidden="1">
              <a:extLst>
                <a:ext uri="{63B3BB69-23CF-44E3-9099-C40C66FF867C}">
                  <a14:compatExt spid="_x0000_s40990"/>
                </a:ext>
                <a:ext uri="{FF2B5EF4-FFF2-40B4-BE49-F238E27FC236}">
                  <a16:creationId xmlns:a16="http://schemas.microsoft.com/office/drawing/2014/main" id="{00000000-0008-0000-1D00-00001E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41</xdr:row>
          <xdr:rowOff>99060</xdr:rowOff>
        </xdr:from>
        <xdr:to>
          <xdr:col>7</xdr:col>
          <xdr:colOff>594360</xdr:colOff>
          <xdr:row>42</xdr:row>
          <xdr:rowOff>144780</xdr:rowOff>
        </xdr:to>
        <xdr:sp macro="" textlink="">
          <xdr:nvSpPr>
            <xdr:cNvPr id="40991" name="OptionButton31" hidden="1">
              <a:extLst>
                <a:ext uri="{63B3BB69-23CF-44E3-9099-C40C66FF867C}">
                  <a14:compatExt spid="_x0000_s40991"/>
                </a:ext>
                <a:ext uri="{FF2B5EF4-FFF2-40B4-BE49-F238E27FC236}">
                  <a16:creationId xmlns:a16="http://schemas.microsoft.com/office/drawing/2014/main" id="{00000000-0008-0000-1D00-00001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1882140</xdr:colOff>
          <xdr:row>41</xdr:row>
          <xdr:rowOff>99060</xdr:rowOff>
        </xdr:from>
        <xdr:to>
          <xdr:col>7</xdr:col>
          <xdr:colOff>3162300</xdr:colOff>
          <xdr:row>42</xdr:row>
          <xdr:rowOff>144780</xdr:rowOff>
        </xdr:to>
        <xdr:sp macro="" textlink="">
          <xdr:nvSpPr>
            <xdr:cNvPr id="40992" name="OptionButton32" hidden="1">
              <a:extLst>
                <a:ext uri="{63B3BB69-23CF-44E3-9099-C40C66FF867C}">
                  <a14:compatExt spid="_x0000_s40992"/>
                </a:ext>
                <a:ext uri="{FF2B5EF4-FFF2-40B4-BE49-F238E27FC236}">
                  <a16:creationId xmlns:a16="http://schemas.microsoft.com/office/drawing/2014/main" id="{00000000-0008-0000-1D00-00002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41</xdr:row>
          <xdr:rowOff>99060</xdr:rowOff>
        </xdr:from>
        <xdr:to>
          <xdr:col>7</xdr:col>
          <xdr:colOff>1447800</xdr:colOff>
          <xdr:row>42</xdr:row>
          <xdr:rowOff>144780</xdr:rowOff>
        </xdr:to>
        <xdr:sp macro="" textlink="">
          <xdr:nvSpPr>
            <xdr:cNvPr id="40993" name="OptionButton33" hidden="1">
              <a:extLst>
                <a:ext uri="{63B3BB69-23CF-44E3-9099-C40C66FF867C}">
                  <a14:compatExt spid="_x0000_s40993"/>
                </a:ext>
                <a:ext uri="{FF2B5EF4-FFF2-40B4-BE49-F238E27FC236}">
                  <a16:creationId xmlns:a16="http://schemas.microsoft.com/office/drawing/2014/main" id="{00000000-0008-0000-1D00-000021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45</xdr:row>
          <xdr:rowOff>22860</xdr:rowOff>
        </xdr:from>
        <xdr:to>
          <xdr:col>7</xdr:col>
          <xdr:colOff>571500</xdr:colOff>
          <xdr:row>45</xdr:row>
          <xdr:rowOff>251460</xdr:rowOff>
        </xdr:to>
        <xdr:sp macro="" textlink="">
          <xdr:nvSpPr>
            <xdr:cNvPr id="40994" name="OptionButton34" hidden="1">
              <a:extLst>
                <a:ext uri="{63B3BB69-23CF-44E3-9099-C40C66FF867C}">
                  <a14:compatExt spid="_x0000_s40994"/>
                </a:ext>
                <a:ext uri="{FF2B5EF4-FFF2-40B4-BE49-F238E27FC236}">
                  <a16:creationId xmlns:a16="http://schemas.microsoft.com/office/drawing/2014/main" id="{00000000-0008-0000-1D00-000022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45</xdr:row>
          <xdr:rowOff>22860</xdr:rowOff>
        </xdr:from>
        <xdr:to>
          <xdr:col>7</xdr:col>
          <xdr:colOff>3139440</xdr:colOff>
          <xdr:row>45</xdr:row>
          <xdr:rowOff>251460</xdr:rowOff>
        </xdr:to>
        <xdr:sp macro="" textlink="">
          <xdr:nvSpPr>
            <xdr:cNvPr id="40995" name="OptionButton35" hidden="1">
              <a:extLst>
                <a:ext uri="{63B3BB69-23CF-44E3-9099-C40C66FF867C}">
                  <a14:compatExt spid="_x0000_s40995"/>
                </a:ext>
                <a:ext uri="{FF2B5EF4-FFF2-40B4-BE49-F238E27FC236}">
                  <a16:creationId xmlns:a16="http://schemas.microsoft.com/office/drawing/2014/main" id="{00000000-0008-0000-1D00-000023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45</xdr:row>
          <xdr:rowOff>22860</xdr:rowOff>
        </xdr:from>
        <xdr:to>
          <xdr:col>7</xdr:col>
          <xdr:colOff>1424940</xdr:colOff>
          <xdr:row>45</xdr:row>
          <xdr:rowOff>251460</xdr:rowOff>
        </xdr:to>
        <xdr:sp macro="" textlink="">
          <xdr:nvSpPr>
            <xdr:cNvPr id="40996" name="OptionButton36" hidden="1">
              <a:extLst>
                <a:ext uri="{63B3BB69-23CF-44E3-9099-C40C66FF867C}">
                  <a14:compatExt spid="_x0000_s40996"/>
                </a:ext>
                <a:ext uri="{FF2B5EF4-FFF2-40B4-BE49-F238E27FC236}">
                  <a16:creationId xmlns:a16="http://schemas.microsoft.com/office/drawing/2014/main" id="{00000000-0008-0000-1D00-000024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48</xdr:row>
          <xdr:rowOff>137160</xdr:rowOff>
        </xdr:from>
        <xdr:to>
          <xdr:col>7</xdr:col>
          <xdr:colOff>571500</xdr:colOff>
          <xdr:row>49</xdr:row>
          <xdr:rowOff>182880</xdr:rowOff>
        </xdr:to>
        <xdr:sp macro="" textlink="">
          <xdr:nvSpPr>
            <xdr:cNvPr id="40997" name="OptionButton37" hidden="1">
              <a:extLst>
                <a:ext uri="{63B3BB69-23CF-44E3-9099-C40C66FF867C}">
                  <a14:compatExt spid="_x0000_s40997"/>
                </a:ext>
                <a:ext uri="{FF2B5EF4-FFF2-40B4-BE49-F238E27FC236}">
                  <a16:creationId xmlns:a16="http://schemas.microsoft.com/office/drawing/2014/main" id="{00000000-0008-0000-1D00-000025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48</xdr:row>
          <xdr:rowOff>137160</xdr:rowOff>
        </xdr:from>
        <xdr:to>
          <xdr:col>7</xdr:col>
          <xdr:colOff>3139440</xdr:colOff>
          <xdr:row>49</xdr:row>
          <xdr:rowOff>182880</xdr:rowOff>
        </xdr:to>
        <xdr:sp macro="" textlink="">
          <xdr:nvSpPr>
            <xdr:cNvPr id="40998" name="OptionButton38" hidden="1">
              <a:extLst>
                <a:ext uri="{63B3BB69-23CF-44E3-9099-C40C66FF867C}">
                  <a14:compatExt spid="_x0000_s40998"/>
                </a:ext>
                <a:ext uri="{FF2B5EF4-FFF2-40B4-BE49-F238E27FC236}">
                  <a16:creationId xmlns:a16="http://schemas.microsoft.com/office/drawing/2014/main" id="{00000000-0008-0000-1D00-000026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48</xdr:row>
          <xdr:rowOff>137160</xdr:rowOff>
        </xdr:from>
        <xdr:to>
          <xdr:col>7</xdr:col>
          <xdr:colOff>1424940</xdr:colOff>
          <xdr:row>49</xdr:row>
          <xdr:rowOff>182880</xdr:rowOff>
        </xdr:to>
        <xdr:sp macro="" textlink="">
          <xdr:nvSpPr>
            <xdr:cNvPr id="40999" name="OptionButton39" hidden="1">
              <a:extLst>
                <a:ext uri="{63B3BB69-23CF-44E3-9099-C40C66FF867C}">
                  <a14:compatExt spid="_x0000_s40999"/>
                </a:ext>
                <a:ext uri="{FF2B5EF4-FFF2-40B4-BE49-F238E27FC236}">
                  <a16:creationId xmlns:a16="http://schemas.microsoft.com/office/drawing/2014/main" id="{00000000-0008-0000-1D00-00002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52</xdr:row>
          <xdr:rowOff>152400</xdr:rowOff>
        </xdr:from>
        <xdr:to>
          <xdr:col>7</xdr:col>
          <xdr:colOff>571500</xdr:colOff>
          <xdr:row>53</xdr:row>
          <xdr:rowOff>76200</xdr:rowOff>
        </xdr:to>
        <xdr:sp macro="" textlink="">
          <xdr:nvSpPr>
            <xdr:cNvPr id="41000" name="OptionButton40" hidden="1">
              <a:extLst>
                <a:ext uri="{63B3BB69-23CF-44E3-9099-C40C66FF867C}">
                  <a14:compatExt spid="_x0000_s41000"/>
                </a:ext>
                <a:ext uri="{FF2B5EF4-FFF2-40B4-BE49-F238E27FC236}">
                  <a16:creationId xmlns:a16="http://schemas.microsoft.com/office/drawing/2014/main" id="{00000000-0008-0000-1D00-00002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52</xdr:row>
          <xdr:rowOff>152400</xdr:rowOff>
        </xdr:from>
        <xdr:to>
          <xdr:col>7</xdr:col>
          <xdr:colOff>3139440</xdr:colOff>
          <xdr:row>53</xdr:row>
          <xdr:rowOff>76200</xdr:rowOff>
        </xdr:to>
        <xdr:sp macro="" textlink="">
          <xdr:nvSpPr>
            <xdr:cNvPr id="41001" name="OptionButton41" hidden="1">
              <a:extLst>
                <a:ext uri="{63B3BB69-23CF-44E3-9099-C40C66FF867C}">
                  <a14:compatExt spid="_x0000_s41001"/>
                </a:ext>
                <a:ext uri="{FF2B5EF4-FFF2-40B4-BE49-F238E27FC236}">
                  <a16:creationId xmlns:a16="http://schemas.microsoft.com/office/drawing/2014/main" id="{00000000-0008-0000-1D00-00002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52</xdr:row>
          <xdr:rowOff>152400</xdr:rowOff>
        </xdr:from>
        <xdr:to>
          <xdr:col>7</xdr:col>
          <xdr:colOff>1424940</xdr:colOff>
          <xdr:row>53</xdr:row>
          <xdr:rowOff>76200</xdr:rowOff>
        </xdr:to>
        <xdr:sp macro="" textlink="">
          <xdr:nvSpPr>
            <xdr:cNvPr id="41002" name="OptionButton42" hidden="1">
              <a:extLst>
                <a:ext uri="{63B3BB69-23CF-44E3-9099-C40C66FF867C}">
                  <a14:compatExt spid="_x0000_s41002"/>
                </a:ext>
                <a:ext uri="{FF2B5EF4-FFF2-40B4-BE49-F238E27FC236}">
                  <a16:creationId xmlns:a16="http://schemas.microsoft.com/office/drawing/2014/main" id="{00000000-0008-0000-1D00-00002A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xdr:colOff>
          <xdr:row>56</xdr:row>
          <xdr:rowOff>144780</xdr:rowOff>
        </xdr:from>
        <xdr:to>
          <xdr:col>7</xdr:col>
          <xdr:colOff>579120</xdr:colOff>
          <xdr:row>57</xdr:row>
          <xdr:rowOff>190500</xdr:rowOff>
        </xdr:to>
        <xdr:sp macro="" textlink="">
          <xdr:nvSpPr>
            <xdr:cNvPr id="41003" name="OptionButton43" hidden="1">
              <a:extLst>
                <a:ext uri="{63B3BB69-23CF-44E3-9099-C40C66FF867C}">
                  <a14:compatExt spid="_x0000_s41003"/>
                </a:ext>
                <a:ext uri="{FF2B5EF4-FFF2-40B4-BE49-F238E27FC236}">
                  <a16:creationId xmlns:a16="http://schemas.microsoft.com/office/drawing/2014/main" id="{00000000-0008-0000-1D00-00002B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1866900</xdr:colOff>
          <xdr:row>56</xdr:row>
          <xdr:rowOff>144780</xdr:rowOff>
        </xdr:from>
        <xdr:to>
          <xdr:col>7</xdr:col>
          <xdr:colOff>3147060</xdr:colOff>
          <xdr:row>57</xdr:row>
          <xdr:rowOff>190500</xdr:rowOff>
        </xdr:to>
        <xdr:sp macro="" textlink="">
          <xdr:nvSpPr>
            <xdr:cNvPr id="41004" name="OptionButton44" hidden="1">
              <a:extLst>
                <a:ext uri="{63B3BB69-23CF-44E3-9099-C40C66FF867C}">
                  <a14:compatExt spid="_x0000_s41004"/>
                </a:ext>
                <a:ext uri="{FF2B5EF4-FFF2-40B4-BE49-F238E27FC236}">
                  <a16:creationId xmlns:a16="http://schemas.microsoft.com/office/drawing/2014/main" id="{00000000-0008-0000-1D00-00002C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56</xdr:row>
          <xdr:rowOff>144780</xdr:rowOff>
        </xdr:from>
        <xdr:to>
          <xdr:col>7</xdr:col>
          <xdr:colOff>1432560</xdr:colOff>
          <xdr:row>57</xdr:row>
          <xdr:rowOff>190500</xdr:rowOff>
        </xdr:to>
        <xdr:sp macro="" textlink="">
          <xdr:nvSpPr>
            <xdr:cNvPr id="41005" name="OptionButton45" hidden="1">
              <a:extLst>
                <a:ext uri="{63B3BB69-23CF-44E3-9099-C40C66FF867C}">
                  <a14:compatExt spid="_x0000_s41005"/>
                </a:ext>
                <a:ext uri="{FF2B5EF4-FFF2-40B4-BE49-F238E27FC236}">
                  <a16:creationId xmlns:a16="http://schemas.microsoft.com/office/drawing/2014/main" id="{00000000-0008-0000-1D00-00002D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358140</xdr:colOff>
      <xdr:row>0</xdr:row>
      <xdr:rowOff>62045</xdr:rowOff>
    </xdr:from>
    <xdr:to>
      <xdr:col>11</xdr:col>
      <xdr:colOff>51919</xdr:colOff>
      <xdr:row>2</xdr:row>
      <xdr:rowOff>41805</xdr:rowOff>
    </xdr:to>
    <xdr:grpSp>
      <xdr:nvGrpSpPr>
        <xdr:cNvPr id="74" name="Group 73">
          <a:extLst>
            <a:ext uri="{FF2B5EF4-FFF2-40B4-BE49-F238E27FC236}">
              <a16:creationId xmlns:a16="http://schemas.microsoft.com/office/drawing/2014/main" id="{00000000-0008-0000-1D00-00004A000000}"/>
            </a:ext>
          </a:extLst>
        </xdr:cNvPr>
        <xdr:cNvGrpSpPr/>
      </xdr:nvGrpSpPr>
      <xdr:grpSpPr>
        <a:xfrm>
          <a:off x="7892415" y="62045"/>
          <a:ext cx="370054" cy="341710"/>
          <a:chOff x="6151098" y="1631884"/>
          <a:chExt cx="220005" cy="221112"/>
        </a:xfrm>
      </xdr:grpSpPr>
      <xdr:sp macro="[0]!MenuSheet" textlink="">
        <xdr:nvSpPr>
          <xdr:cNvPr id="75" name="Oval 74">
            <a:extLst>
              <a:ext uri="{FF2B5EF4-FFF2-40B4-BE49-F238E27FC236}">
                <a16:creationId xmlns:a16="http://schemas.microsoft.com/office/drawing/2014/main" id="{00000000-0008-0000-1D00-00004B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76" name="Graphic 26" descr="Hamburger Menu Icon with solid fill">
            <a:extLst>
              <a:ext uri="{FF2B5EF4-FFF2-40B4-BE49-F238E27FC236}">
                <a16:creationId xmlns:a16="http://schemas.microsoft.com/office/drawing/2014/main" id="{00000000-0008-0000-1D00-00004C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1089660</xdr:colOff>
      <xdr:row>0</xdr:row>
      <xdr:rowOff>46805</xdr:rowOff>
    </xdr:from>
    <xdr:to>
      <xdr:col>11</xdr:col>
      <xdr:colOff>1443982</xdr:colOff>
      <xdr:row>2</xdr:row>
      <xdr:rowOff>31856</xdr:rowOff>
    </xdr:to>
    <xdr:grpSp>
      <xdr:nvGrpSpPr>
        <xdr:cNvPr id="77" name="Group 76">
          <a:extLst>
            <a:ext uri="{FF2B5EF4-FFF2-40B4-BE49-F238E27FC236}">
              <a16:creationId xmlns:a16="http://schemas.microsoft.com/office/drawing/2014/main" id="{00000000-0008-0000-1D00-00004D000000}"/>
            </a:ext>
          </a:extLst>
        </xdr:cNvPr>
        <xdr:cNvGrpSpPr/>
      </xdr:nvGrpSpPr>
      <xdr:grpSpPr>
        <a:xfrm>
          <a:off x="9300210" y="46805"/>
          <a:ext cx="354322" cy="347001"/>
          <a:chOff x="9008261" y="62045"/>
          <a:chExt cx="354322" cy="356103"/>
        </a:xfrm>
      </xdr:grpSpPr>
      <xdr:sp macro="[0]!PreviousSheet" textlink="">
        <xdr:nvSpPr>
          <xdr:cNvPr id="78" name="Oval 77">
            <a:extLst>
              <a:ext uri="{FF2B5EF4-FFF2-40B4-BE49-F238E27FC236}">
                <a16:creationId xmlns:a16="http://schemas.microsoft.com/office/drawing/2014/main" id="{00000000-0008-0000-1D00-00004E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79" name="Graphic 78" descr="Arrow: Straight with solid fill">
            <a:extLst>
              <a:ext uri="{FF2B5EF4-FFF2-40B4-BE49-F238E27FC236}">
                <a16:creationId xmlns:a16="http://schemas.microsoft.com/office/drawing/2014/main" id="{00000000-0008-0000-1D00-00004F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1470660</xdr:colOff>
      <xdr:row>0</xdr:row>
      <xdr:rowOff>46805</xdr:rowOff>
    </xdr:from>
    <xdr:to>
      <xdr:col>12</xdr:col>
      <xdr:colOff>199594</xdr:colOff>
      <xdr:row>2</xdr:row>
      <xdr:rowOff>31856</xdr:rowOff>
    </xdr:to>
    <xdr:grpSp>
      <xdr:nvGrpSpPr>
        <xdr:cNvPr id="80" name="Group 79">
          <a:extLst>
            <a:ext uri="{FF2B5EF4-FFF2-40B4-BE49-F238E27FC236}">
              <a16:creationId xmlns:a16="http://schemas.microsoft.com/office/drawing/2014/main" id="{00000000-0008-0000-1D00-000050000000}"/>
            </a:ext>
          </a:extLst>
        </xdr:cNvPr>
        <xdr:cNvGrpSpPr/>
      </xdr:nvGrpSpPr>
      <xdr:grpSpPr>
        <a:xfrm>
          <a:off x="9681210" y="46805"/>
          <a:ext cx="357709" cy="347001"/>
          <a:chOff x="9511181" y="62045"/>
          <a:chExt cx="354322" cy="356103"/>
        </a:xfrm>
      </xdr:grpSpPr>
      <xdr:sp macro="[0]!NextSheet" textlink="">
        <xdr:nvSpPr>
          <xdr:cNvPr id="81" name="Oval 80">
            <a:extLst>
              <a:ext uri="{FF2B5EF4-FFF2-40B4-BE49-F238E27FC236}">
                <a16:creationId xmlns:a16="http://schemas.microsoft.com/office/drawing/2014/main" id="{00000000-0008-0000-1D00-000051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82" name="Graphic 81" descr="Arrow: Straight with solid fill">
            <a:extLst>
              <a:ext uri="{FF2B5EF4-FFF2-40B4-BE49-F238E27FC236}">
                <a16:creationId xmlns:a16="http://schemas.microsoft.com/office/drawing/2014/main" id="{00000000-0008-0000-1D00-000052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82399</xdr:colOff>
      <xdr:row>0</xdr:row>
      <xdr:rowOff>30480</xdr:rowOff>
    </xdr:from>
    <xdr:to>
      <xdr:col>11</xdr:col>
      <xdr:colOff>454358</xdr:colOff>
      <xdr:row>2</xdr:row>
      <xdr:rowOff>31065</xdr:rowOff>
    </xdr:to>
    <xdr:grpSp>
      <xdr:nvGrpSpPr>
        <xdr:cNvPr id="83" name="Group 82">
          <a:extLst>
            <a:ext uri="{FF2B5EF4-FFF2-40B4-BE49-F238E27FC236}">
              <a16:creationId xmlns:a16="http://schemas.microsoft.com/office/drawing/2014/main" id="{00000000-0008-0000-1D00-000053000000}"/>
            </a:ext>
          </a:extLst>
        </xdr:cNvPr>
        <xdr:cNvGrpSpPr/>
      </xdr:nvGrpSpPr>
      <xdr:grpSpPr>
        <a:xfrm>
          <a:off x="8292949" y="30480"/>
          <a:ext cx="371959" cy="362535"/>
          <a:chOff x="8122920" y="45720"/>
          <a:chExt cx="371959" cy="371637"/>
        </a:xfrm>
      </xdr:grpSpPr>
      <xdr:sp macro="" textlink="">
        <xdr:nvSpPr>
          <xdr:cNvPr id="84" name="Oval 83">
            <a:extLst>
              <a:ext uri="{FF2B5EF4-FFF2-40B4-BE49-F238E27FC236}">
                <a16:creationId xmlns:a16="http://schemas.microsoft.com/office/drawing/2014/main" id="{00000000-0008-0000-1D00-000054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85" name="TextBox 84">
            <a:extLst>
              <a:ext uri="{FF2B5EF4-FFF2-40B4-BE49-F238E27FC236}">
                <a16:creationId xmlns:a16="http://schemas.microsoft.com/office/drawing/2014/main" id="{00000000-0008-0000-1D00-000055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219075</xdr:colOff>
      <xdr:row>1</xdr:row>
      <xdr:rowOff>38100</xdr:rowOff>
    </xdr:from>
    <xdr:to>
      <xdr:col>7</xdr:col>
      <xdr:colOff>2000885</xdr:colOff>
      <xdr:row>3</xdr:row>
      <xdr:rowOff>45720</xdr:rowOff>
    </xdr:to>
    <xdr:sp macro="" textlink="">
      <xdr:nvSpPr>
        <xdr:cNvPr id="66" name="TextBox 43">
          <a:extLst>
            <a:ext uri="{FF2B5EF4-FFF2-40B4-BE49-F238E27FC236}">
              <a16:creationId xmlns:a16="http://schemas.microsoft.com/office/drawing/2014/main" id="{00000000-0008-0000-1D00-000042000000}"/>
            </a:ext>
          </a:extLst>
        </xdr:cNvPr>
        <xdr:cNvSpPr txBox="1"/>
      </xdr:nvSpPr>
      <xdr:spPr>
        <a:xfrm>
          <a:off x="1952625" y="219075"/>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76200</xdr:colOff>
      <xdr:row>0</xdr:row>
      <xdr:rowOff>28575</xdr:rowOff>
    </xdr:from>
    <xdr:to>
      <xdr:col>3</xdr:col>
      <xdr:colOff>238760</xdr:colOff>
      <xdr:row>5</xdr:row>
      <xdr:rowOff>123825</xdr:rowOff>
    </xdr:to>
    <xdr:sp macro="" textlink="">
      <xdr:nvSpPr>
        <xdr:cNvPr id="68" name="Oval 15">
          <a:extLst>
            <a:ext uri="{FF2B5EF4-FFF2-40B4-BE49-F238E27FC236}">
              <a16:creationId xmlns:a16="http://schemas.microsoft.com/office/drawing/2014/main" id="{00000000-0008-0000-1D00-000044000000}"/>
            </a:ext>
          </a:extLst>
        </xdr:cNvPr>
        <xdr:cNvSpPr/>
      </xdr:nvSpPr>
      <xdr:spPr>
        <a:xfrm>
          <a:off x="685800" y="2857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P10</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11</xdr:col>
      <xdr:colOff>489101</xdr:colOff>
      <xdr:row>0</xdr:row>
      <xdr:rowOff>54424</xdr:rowOff>
    </xdr:from>
    <xdr:to>
      <xdr:col>11</xdr:col>
      <xdr:colOff>843423</xdr:colOff>
      <xdr:row>2</xdr:row>
      <xdr:rowOff>44768</xdr:rowOff>
    </xdr:to>
    <xdr:grpSp>
      <xdr:nvGrpSpPr>
        <xdr:cNvPr id="3" name="Group 2">
          <a:extLst>
            <a:ext uri="{FF2B5EF4-FFF2-40B4-BE49-F238E27FC236}">
              <a16:creationId xmlns:a16="http://schemas.microsoft.com/office/drawing/2014/main" id="{00000000-0008-0000-1E00-000003000000}"/>
            </a:ext>
          </a:extLst>
        </xdr:cNvPr>
        <xdr:cNvGrpSpPr/>
      </xdr:nvGrpSpPr>
      <xdr:grpSpPr>
        <a:xfrm>
          <a:off x="8693301" y="54424"/>
          <a:ext cx="354322" cy="362877"/>
          <a:chOff x="5358618" y="1631884"/>
          <a:chExt cx="220005" cy="221112"/>
        </a:xfrm>
      </xdr:grpSpPr>
      <xdr:sp macro="[0]!Sheet33.Limp1002" textlink="">
        <xdr:nvSpPr>
          <xdr:cNvPr id="4" name="Oval 3">
            <a:extLst>
              <a:ext uri="{FF2B5EF4-FFF2-40B4-BE49-F238E27FC236}">
                <a16:creationId xmlns:a16="http://schemas.microsoft.com/office/drawing/2014/main" id="{00000000-0008-0000-1E00-000004000000}"/>
              </a:ext>
            </a:extLst>
          </xdr:cNvPr>
          <xdr:cNvSpPr/>
        </xdr:nvSpPr>
        <xdr:spPr>
          <a:xfrm>
            <a:off x="535861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Sheet33.Limp1002">
        <xdr:nvPicPr>
          <xdr:cNvPr id="5" name="Graphic 4" descr="Garbage with solid fill">
            <a:extLst>
              <a:ext uri="{FF2B5EF4-FFF2-40B4-BE49-F238E27FC236}">
                <a16:creationId xmlns:a16="http://schemas.microsoft.com/office/drawing/2014/main" id="{00000000-0008-0000-1E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11318" t="4745" r="13077" b="6170"/>
          <a:stretch/>
        </xdr:blipFill>
        <xdr:spPr>
          <a:xfrm>
            <a:off x="5418811" y="1676447"/>
            <a:ext cx="97409" cy="114777"/>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7</xdr:col>
          <xdr:colOff>76200</xdr:colOff>
          <xdr:row>8</xdr:row>
          <xdr:rowOff>76200</xdr:rowOff>
        </xdr:from>
        <xdr:to>
          <xdr:col>7</xdr:col>
          <xdr:colOff>533400</xdr:colOff>
          <xdr:row>8</xdr:row>
          <xdr:rowOff>304800</xdr:rowOff>
        </xdr:to>
        <xdr:sp macro="" textlink="">
          <xdr:nvSpPr>
            <xdr:cNvPr id="41985" name="OptionButton1" hidden="1">
              <a:extLst>
                <a:ext uri="{63B3BB69-23CF-44E3-9099-C40C66FF867C}">
                  <a14:compatExt spid="_x0000_s41985"/>
                </a:ext>
                <a:ext uri="{FF2B5EF4-FFF2-40B4-BE49-F238E27FC236}">
                  <a16:creationId xmlns:a16="http://schemas.microsoft.com/office/drawing/2014/main" id="{00000000-0008-0000-1E00-000001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8</xdr:row>
          <xdr:rowOff>76200</xdr:rowOff>
        </xdr:from>
        <xdr:to>
          <xdr:col>7</xdr:col>
          <xdr:colOff>3124200</xdr:colOff>
          <xdr:row>8</xdr:row>
          <xdr:rowOff>350520</xdr:rowOff>
        </xdr:to>
        <xdr:sp macro="" textlink="">
          <xdr:nvSpPr>
            <xdr:cNvPr id="41986" name="OptionButton2" hidden="1">
              <a:extLst>
                <a:ext uri="{63B3BB69-23CF-44E3-9099-C40C66FF867C}">
                  <a14:compatExt spid="_x0000_s41986"/>
                </a:ext>
                <a:ext uri="{FF2B5EF4-FFF2-40B4-BE49-F238E27FC236}">
                  <a16:creationId xmlns:a16="http://schemas.microsoft.com/office/drawing/2014/main" id="{00000000-0008-0000-1E00-000002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11</xdr:row>
          <xdr:rowOff>144780</xdr:rowOff>
        </xdr:from>
        <xdr:to>
          <xdr:col>7</xdr:col>
          <xdr:colOff>533400</xdr:colOff>
          <xdr:row>11</xdr:row>
          <xdr:rowOff>373380</xdr:rowOff>
        </xdr:to>
        <xdr:sp macro="" textlink="">
          <xdr:nvSpPr>
            <xdr:cNvPr id="41987" name="OptionButton3" hidden="1">
              <a:extLst>
                <a:ext uri="{63B3BB69-23CF-44E3-9099-C40C66FF867C}">
                  <a14:compatExt spid="_x0000_s41987"/>
                </a:ext>
                <a:ext uri="{FF2B5EF4-FFF2-40B4-BE49-F238E27FC236}">
                  <a16:creationId xmlns:a16="http://schemas.microsoft.com/office/drawing/2014/main" id="{00000000-0008-0000-1E00-000003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11</xdr:row>
          <xdr:rowOff>144780</xdr:rowOff>
        </xdr:from>
        <xdr:to>
          <xdr:col>7</xdr:col>
          <xdr:colOff>3124200</xdr:colOff>
          <xdr:row>11</xdr:row>
          <xdr:rowOff>373380</xdr:rowOff>
        </xdr:to>
        <xdr:sp macro="" textlink="">
          <xdr:nvSpPr>
            <xdr:cNvPr id="41988" name="OptionButton4" hidden="1">
              <a:extLst>
                <a:ext uri="{63B3BB69-23CF-44E3-9099-C40C66FF867C}">
                  <a14:compatExt spid="_x0000_s41988"/>
                </a:ext>
                <a:ext uri="{FF2B5EF4-FFF2-40B4-BE49-F238E27FC236}">
                  <a16:creationId xmlns:a16="http://schemas.microsoft.com/office/drawing/2014/main" id="{00000000-0008-0000-1E00-000004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14</xdr:row>
          <xdr:rowOff>137160</xdr:rowOff>
        </xdr:from>
        <xdr:to>
          <xdr:col>7</xdr:col>
          <xdr:colOff>563880</xdr:colOff>
          <xdr:row>14</xdr:row>
          <xdr:rowOff>365760</xdr:rowOff>
        </xdr:to>
        <xdr:sp macro="" textlink="">
          <xdr:nvSpPr>
            <xdr:cNvPr id="41989" name="OptionButton5" hidden="1">
              <a:extLst>
                <a:ext uri="{63B3BB69-23CF-44E3-9099-C40C66FF867C}">
                  <a14:compatExt spid="_x0000_s41989"/>
                </a:ext>
                <a:ext uri="{FF2B5EF4-FFF2-40B4-BE49-F238E27FC236}">
                  <a16:creationId xmlns:a16="http://schemas.microsoft.com/office/drawing/2014/main" id="{00000000-0008-0000-1E00-000005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14</xdr:row>
          <xdr:rowOff>137160</xdr:rowOff>
        </xdr:from>
        <xdr:to>
          <xdr:col>7</xdr:col>
          <xdr:colOff>3124200</xdr:colOff>
          <xdr:row>14</xdr:row>
          <xdr:rowOff>365760</xdr:rowOff>
        </xdr:to>
        <xdr:sp macro="" textlink="">
          <xdr:nvSpPr>
            <xdr:cNvPr id="41990" name="OptionButton6" hidden="1">
              <a:extLst>
                <a:ext uri="{63B3BB69-23CF-44E3-9099-C40C66FF867C}">
                  <a14:compatExt spid="_x0000_s41990"/>
                </a:ext>
                <a:ext uri="{FF2B5EF4-FFF2-40B4-BE49-F238E27FC236}">
                  <a16:creationId xmlns:a16="http://schemas.microsoft.com/office/drawing/2014/main" id="{00000000-0008-0000-1E00-000006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17</xdr:row>
          <xdr:rowOff>160020</xdr:rowOff>
        </xdr:from>
        <xdr:to>
          <xdr:col>7</xdr:col>
          <xdr:colOff>563880</xdr:colOff>
          <xdr:row>19</xdr:row>
          <xdr:rowOff>7620</xdr:rowOff>
        </xdr:to>
        <xdr:sp macro="" textlink="">
          <xdr:nvSpPr>
            <xdr:cNvPr id="41991" name="OptionButton7" hidden="1">
              <a:extLst>
                <a:ext uri="{63B3BB69-23CF-44E3-9099-C40C66FF867C}">
                  <a14:compatExt spid="_x0000_s41991"/>
                </a:ext>
                <a:ext uri="{FF2B5EF4-FFF2-40B4-BE49-F238E27FC236}">
                  <a16:creationId xmlns:a16="http://schemas.microsoft.com/office/drawing/2014/main" id="{00000000-0008-0000-1E00-000007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17</xdr:row>
          <xdr:rowOff>160020</xdr:rowOff>
        </xdr:from>
        <xdr:to>
          <xdr:col>7</xdr:col>
          <xdr:colOff>3124200</xdr:colOff>
          <xdr:row>19</xdr:row>
          <xdr:rowOff>7620</xdr:rowOff>
        </xdr:to>
        <xdr:sp macro="" textlink="">
          <xdr:nvSpPr>
            <xdr:cNvPr id="41992" name="OptionButton8" hidden="1">
              <a:extLst>
                <a:ext uri="{63B3BB69-23CF-44E3-9099-C40C66FF867C}">
                  <a14:compatExt spid="_x0000_s41992"/>
                </a:ext>
                <a:ext uri="{FF2B5EF4-FFF2-40B4-BE49-F238E27FC236}">
                  <a16:creationId xmlns:a16="http://schemas.microsoft.com/office/drawing/2014/main" id="{00000000-0008-0000-1E00-000008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20</xdr:row>
          <xdr:rowOff>129540</xdr:rowOff>
        </xdr:from>
        <xdr:to>
          <xdr:col>7</xdr:col>
          <xdr:colOff>556260</xdr:colOff>
          <xdr:row>20</xdr:row>
          <xdr:rowOff>358140</xdr:rowOff>
        </xdr:to>
        <xdr:sp macro="" textlink="">
          <xdr:nvSpPr>
            <xdr:cNvPr id="41993" name="OptionButton9" hidden="1">
              <a:extLst>
                <a:ext uri="{63B3BB69-23CF-44E3-9099-C40C66FF867C}">
                  <a14:compatExt spid="_x0000_s41993"/>
                </a:ext>
                <a:ext uri="{FF2B5EF4-FFF2-40B4-BE49-F238E27FC236}">
                  <a16:creationId xmlns:a16="http://schemas.microsoft.com/office/drawing/2014/main" id="{00000000-0008-0000-1E00-000009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20</xdr:row>
          <xdr:rowOff>129540</xdr:rowOff>
        </xdr:from>
        <xdr:to>
          <xdr:col>7</xdr:col>
          <xdr:colOff>3124200</xdr:colOff>
          <xdr:row>20</xdr:row>
          <xdr:rowOff>358140</xdr:rowOff>
        </xdr:to>
        <xdr:sp macro="" textlink="">
          <xdr:nvSpPr>
            <xdr:cNvPr id="41994" name="OptionButton10" hidden="1">
              <a:extLst>
                <a:ext uri="{63B3BB69-23CF-44E3-9099-C40C66FF867C}">
                  <a14:compatExt spid="_x0000_s41994"/>
                </a:ext>
                <a:ext uri="{FF2B5EF4-FFF2-40B4-BE49-F238E27FC236}">
                  <a16:creationId xmlns:a16="http://schemas.microsoft.com/office/drawing/2014/main" id="{00000000-0008-0000-1E00-00000A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8</xdr:row>
          <xdr:rowOff>76200</xdr:rowOff>
        </xdr:from>
        <xdr:to>
          <xdr:col>7</xdr:col>
          <xdr:colOff>1409700</xdr:colOff>
          <xdr:row>8</xdr:row>
          <xdr:rowOff>304800</xdr:rowOff>
        </xdr:to>
        <xdr:sp macro="" textlink="">
          <xdr:nvSpPr>
            <xdr:cNvPr id="41995" name="OptionButton11" hidden="1">
              <a:extLst>
                <a:ext uri="{63B3BB69-23CF-44E3-9099-C40C66FF867C}">
                  <a14:compatExt spid="_x0000_s41995"/>
                </a:ext>
                <a:ext uri="{FF2B5EF4-FFF2-40B4-BE49-F238E27FC236}">
                  <a16:creationId xmlns:a16="http://schemas.microsoft.com/office/drawing/2014/main" id="{00000000-0008-0000-1E00-00000B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11</xdr:row>
          <xdr:rowOff>144780</xdr:rowOff>
        </xdr:from>
        <xdr:to>
          <xdr:col>7</xdr:col>
          <xdr:colOff>1409700</xdr:colOff>
          <xdr:row>11</xdr:row>
          <xdr:rowOff>373380</xdr:rowOff>
        </xdr:to>
        <xdr:sp macro="" textlink="">
          <xdr:nvSpPr>
            <xdr:cNvPr id="41996" name="OptionButton12" hidden="1">
              <a:extLst>
                <a:ext uri="{63B3BB69-23CF-44E3-9099-C40C66FF867C}">
                  <a14:compatExt spid="_x0000_s41996"/>
                </a:ext>
                <a:ext uri="{FF2B5EF4-FFF2-40B4-BE49-F238E27FC236}">
                  <a16:creationId xmlns:a16="http://schemas.microsoft.com/office/drawing/2014/main" id="{00000000-0008-0000-1E00-00000C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14</xdr:row>
          <xdr:rowOff>137160</xdr:rowOff>
        </xdr:from>
        <xdr:to>
          <xdr:col>7</xdr:col>
          <xdr:colOff>1409700</xdr:colOff>
          <xdr:row>14</xdr:row>
          <xdr:rowOff>365760</xdr:rowOff>
        </xdr:to>
        <xdr:sp macro="" textlink="">
          <xdr:nvSpPr>
            <xdr:cNvPr id="41997" name="OptionButton13" hidden="1">
              <a:extLst>
                <a:ext uri="{63B3BB69-23CF-44E3-9099-C40C66FF867C}">
                  <a14:compatExt spid="_x0000_s41997"/>
                </a:ext>
                <a:ext uri="{FF2B5EF4-FFF2-40B4-BE49-F238E27FC236}">
                  <a16:creationId xmlns:a16="http://schemas.microsoft.com/office/drawing/2014/main" id="{00000000-0008-0000-1E00-00000D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17</xdr:row>
          <xdr:rowOff>144780</xdr:rowOff>
        </xdr:from>
        <xdr:to>
          <xdr:col>7</xdr:col>
          <xdr:colOff>1432560</xdr:colOff>
          <xdr:row>18</xdr:row>
          <xdr:rowOff>160020</xdr:rowOff>
        </xdr:to>
        <xdr:sp macro="" textlink="">
          <xdr:nvSpPr>
            <xdr:cNvPr id="41998" name="OptionButton14" hidden="1">
              <a:extLst>
                <a:ext uri="{63B3BB69-23CF-44E3-9099-C40C66FF867C}">
                  <a14:compatExt spid="_x0000_s41998"/>
                </a:ext>
                <a:ext uri="{FF2B5EF4-FFF2-40B4-BE49-F238E27FC236}">
                  <a16:creationId xmlns:a16="http://schemas.microsoft.com/office/drawing/2014/main" id="{00000000-0008-0000-1E00-00000E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20</xdr:row>
          <xdr:rowOff>129540</xdr:rowOff>
        </xdr:from>
        <xdr:to>
          <xdr:col>7</xdr:col>
          <xdr:colOff>1409700</xdr:colOff>
          <xdr:row>20</xdr:row>
          <xdr:rowOff>358140</xdr:rowOff>
        </xdr:to>
        <xdr:sp macro="" textlink="">
          <xdr:nvSpPr>
            <xdr:cNvPr id="41999" name="OptionButton15" hidden="1">
              <a:extLst>
                <a:ext uri="{63B3BB69-23CF-44E3-9099-C40C66FF867C}">
                  <a14:compatExt spid="_x0000_s41999"/>
                </a:ext>
                <a:ext uri="{FF2B5EF4-FFF2-40B4-BE49-F238E27FC236}">
                  <a16:creationId xmlns:a16="http://schemas.microsoft.com/office/drawing/2014/main" id="{00000000-0008-0000-1E00-00000F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22</xdr:row>
          <xdr:rowOff>129540</xdr:rowOff>
        </xdr:from>
        <xdr:to>
          <xdr:col>7</xdr:col>
          <xdr:colOff>556260</xdr:colOff>
          <xdr:row>23</xdr:row>
          <xdr:rowOff>175260</xdr:rowOff>
        </xdr:to>
        <xdr:sp macro="" textlink="">
          <xdr:nvSpPr>
            <xdr:cNvPr id="42000" name="OptionButton16" hidden="1">
              <a:extLst>
                <a:ext uri="{63B3BB69-23CF-44E3-9099-C40C66FF867C}">
                  <a14:compatExt spid="_x0000_s42000"/>
                </a:ext>
                <a:ext uri="{FF2B5EF4-FFF2-40B4-BE49-F238E27FC236}">
                  <a16:creationId xmlns:a16="http://schemas.microsoft.com/office/drawing/2014/main" id="{00000000-0008-0000-1E00-000010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22</xdr:row>
          <xdr:rowOff>129540</xdr:rowOff>
        </xdr:from>
        <xdr:to>
          <xdr:col>7</xdr:col>
          <xdr:colOff>3124200</xdr:colOff>
          <xdr:row>23</xdr:row>
          <xdr:rowOff>175260</xdr:rowOff>
        </xdr:to>
        <xdr:sp macro="" textlink="">
          <xdr:nvSpPr>
            <xdr:cNvPr id="42001" name="OptionButton17" hidden="1">
              <a:extLst>
                <a:ext uri="{63B3BB69-23CF-44E3-9099-C40C66FF867C}">
                  <a14:compatExt spid="_x0000_s42001"/>
                </a:ext>
                <a:ext uri="{FF2B5EF4-FFF2-40B4-BE49-F238E27FC236}">
                  <a16:creationId xmlns:a16="http://schemas.microsoft.com/office/drawing/2014/main" id="{00000000-0008-0000-1E00-000011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22</xdr:row>
          <xdr:rowOff>129540</xdr:rowOff>
        </xdr:from>
        <xdr:to>
          <xdr:col>7</xdr:col>
          <xdr:colOff>1409700</xdr:colOff>
          <xdr:row>23</xdr:row>
          <xdr:rowOff>175260</xdr:rowOff>
        </xdr:to>
        <xdr:sp macro="" textlink="">
          <xdr:nvSpPr>
            <xdr:cNvPr id="42002" name="OptionButton18" hidden="1">
              <a:extLst>
                <a:ext uri="{63B3BB69-23CF-44E3-9099-C40C66FF867C}">
                  <a14:compatExt spid="_x0000_s42002"/>
                </a:ext>
                <a:ext uri="{FF2B5EF4-FFF2-40B4-BE49-F238E27FC236}">
                  <a16:creationId xmlns:a16="http://schemas.microsoft.com/office/drawing/2014/main" id="{00000000-0008-0000-1E00-000012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26</xdr:row>
          <xdr:rowOff>129540</xdr:rowOff>
        </xdr:from>
        <xdr:to>
          <xdr:col>7</xdr:col>
          <xdr:colOff>556260</xdr:colOff>
          <xdr:row>27</xdr:row>
          <xdr:rowOff>175260</xdr:rowOff>
        </xdr:to>
        <xdr:sp macro="" textlink="">
          <xdr:nvSpPr>
            <xdr:cNvPr id="42003" name="OptionButton19" hidden="1">
              <a:extLst>
                <a:ext uri="{63B3BB69-23CF-44E3-9099-C40C66FF867C}">
                  <a14:compatExt spid="_x0000_s42003"/>
                </a:ext>
                <a:ext uri="{FF2B5EF4-FFF2-40B4-BE49-F238E27FC236}">
                  <a16:creationId xmlns:a16="http://schemas.microsoft.com/office/drawing/2014/main" id="{00000000-0008-0000-1E00-000013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26</xdr:row>
          <xdr:rowOff>129540</xdr:rowOff>
        </xdr:from>
        <xdr:to>
          <xdr:col>7</xdr:col>
          <xdr:colOff>3124200</xdr:colOff>
          <xdr:row>27</xdr:row>
          <xdr:rowOff>175260</xdr:rowOff>
        </xdr:to>
        <xdr:sp macro="" textlink="">
          <xdr:nvSpPr>
            <xdr:cNvPr id="42004" name="OptionButton20" hidden="1">
              <a:extLst>
                <a:ext uri="{63B3BB69-23CF-44E3-9099-C40C66FF867C}">
                  <a14:compatExt spid="_x0000_s42004"/>
                </a:ext>
                <a:ext uri="{FF2B5EF4-FFF2-40B4-BE49-F238E27FC236}">
                  <a16:creationId xmlns:a16="http://schemas.microsoft.com/office/drawing/2014/main" id="{00000000-0008-0000-1E00-000014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26</xdr:row>
          <xdr:rowOff>129540</xdr:rowOff>
        </xdr:from>
        <xdr:to>
          <xdr:col>7</xdr:col>
          <xdr:colOff>1409700</xdr:colOff>
          <xdr:row>27</xdr:row>
          <xdr:rowOff>175260</xdr:rowOff>
        </xdr:to>
        <xdr:sp macro="" textlink="">
          <xdr:nvSpPr>
            <xdr:cNvPr id="42005" name="OptionButton21" hidden="1">
              <a:extLst>
                <a:ext uri="{63B3BB69-23CF-44E3-9099-C40C66FF867C}">
                  <a14:compatExt spid="_x0000_s42005"/>
                </a:ext>
                <a:ext uri="{FF2B5EF4-FFF2-40B4-BE49-F238E27FC236}">
                  <a16:creationId xmlns:a16="http://schemas.microsoft.com/office/drawing/2014/main" id="{00000000-0008-0000-1E00-000015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31</xdr:row>
          <xdr:rowOff>0</xdr:rowOff>
        </xdr:from>
        <xdr:to>
          <xdr:col>7</xdr:col>
          <xdr:colOff>556260</xdr:colOff>
          <xdr:row>31</xdr:row>
          <xdr:rowOff>228600</xdr:rowOff>
        </xdr:to>
        <xdr:sp macro="" textlink="">
          <xdr:nvSpPr>
            <xdr:cNvPr id="42006" name="OptionButton22" hidden="1">
              <a:extLst>
                <a:ext uri="{63B3BB69-23CF-44E3-9099-C40C66FF867C}">
                  <a14:compatExt spid="_x0000_s42006"/>
                </a:ext>
                <a:ext uri="{FF2B5EF4-FFF2-40B4-BE49-F238E27FC236}">
                  <a16:creationId xmlns:a16="http://schemas.microsoft.com/office/drawing/2014/main" id="{00000000-0008-0000-1E00-000016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31</xdr:row>
          <xdr:rowOff>0</xdr:rowOff>
        </xdr:from>
        <xdr:to>
          <xdr:col>7</xdr:col>
          <xdr:colOff>3124200</xdr:colOff>
          <xdr:row>31</xdr:row>
          <xdr:rowOff>228600</xdr:rowOff>
        </xdr:to>
        <xdr:sp macro="" textlink="">
          <xdr:nvSpPr>
            <xdr:cNvPr id="42007" name="OptionButton23" hidden="1">
              <a:extLst>
                <a:ext uri="{63B3BB69-23CF-44E3-9099-C40C66FF867C}">
                  <a14:compatExt spid="_x0000_s42007"/>
                </a:ext>
                <a:ext uri="{FF2B5EF4-FFF2-40B4-BE49-F238E27FC236}">
                  <a16:creationId xmlns:a16="http://schemas.microsoft.com/office/drawing/2014/main" id="{00000000-0008-0000-1E00-000017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31</xdr:row>
          <xdr:rowOff>0</xdr:rowOff>
        </xdr:from>
        <xdr:to>
          <xdr:col>7</xdr:col>
          <xdr:colOff>1409700</xdr:colOff>
          <xdr:row>31</xdr:row>
          <xdr:rowOff>228600</xdr:rowOff>
        </xdr:to>
        <xdr:sp macro="" textlink="">
          <xdr:nvSpPr>
            <xdr:cNvPr id="42008" name="OptionButton24" hidden="1">
              <a:extLst>
                <a:ext uri="{63B3BB69-23CF-44E3-9099-C40C66FF867C}">
                  <a14:compatExt spid="_x0000_s42008"/>
                </a:ext>
                <a:ext uri="{FF2B5EF4-FFF2-40B4-BE49-F238E27FC236}">
                  <a16:creationId xmlns:a16="http://schemas.microsoft.com/office/drawing/2014/main" id="{00000000-0008-0000-1E00-000018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34</xdr:row>
          <xdr:rowOff>129540</xdr:rowOff>
        </xdr:from>
        <xdr:to>
          <xdr:col>7</xdr:col>
          <xdr:colOff>556260</xdr:colOff>
          <xdr:row>35</xdr:row>
          <xdr:rowOff>175260</xdr:rowOff>
        </xdr:to>
        <xdr:sp macro="" textlink="">
          <xdr:nvSpPr>
            <xdr:cNvPr id="42009" name="OptionButton25" hidden="1">
              <a:extLst>
                <a:ext uri="{63B3BB69-23CF-44E3-9099-C40C66FF867C}">
                  <a14:compatExt spid="_x0000_s42009"/>
                </a:ext>
                <a:ext uri="{FF2B5EF4-FFF2-40B4-BE49-F238E27FC236}">
                  <a16:creationId xmlns:a16="http://schemas.microsoft.com/office/drawing/2014/main" id="{00000000-0008-0000-1E00-000019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34</xdr:row>
          <xdr:rowOff>129540</xdr:rowOff>
        </xdr:from>
        <xdr:to>
          <xdr:col>7</xdr:col>
          <xdr:colOff>3124200</xdr:colOff>
          <xdr:row>35</xdr:row>
          <xdr:rowOff>175260</xdr:rowOff>
        </xdr:to>
        <xdr:sp macro="" textlink="">
          <xdr:nvSpPr>
            <xdr:cNvPr id="42010" name="OptionButton26" hidden="1">
              <a:extLst>
                <a:ext uri="{63B3BB69-23CF-44E3-9099-C40C66FF867C}">
                  <a14:compatExt spid="_x0000_s42010"/>
                </a:ext>
                <a:ext uri="{FF2B5EF4-FFF2-40B4-BE49-F238E27FC236}">
                  <a16:creationId xmlns:a16="http://schemas.microsoft.com/office/drawing/2014/main" id="{00000000-0008-0000-1E00-00001A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34</xdr:row>
          <xdr:rowOff>129540</xdr:rowOff>
        </xdr:from>
        <xdr:to>
          <xdr:col>7</xdr:col>
          <xdr:colOff>1409700</xdr:colOff>
          <xdr:row>35</xdr:row>
          <xdr:rowOff>175260</xdr:rowOff>
        </xdr:to>
        <xdr:sp macro="" textlink="">
          <xdr:nvSpPr>
            <xdr:cNvPr id="42011" name="OptionButton27" hidden="1">
              <a:extLst>
                <a:ext uri="{63B3BB69-23CF-44E3-9099-C40C66FF867C}">
                  <a14:compatExt spid="_x0000_s42011"/>
                </a:ext>
                <a:ext uri="{FF2B5EF4-FFF2-40B4-BE49-F238E27FC236}">
                  <a16:creationId xmlns:a16="http://schemas.microsoft.com/office/drawing/2014/main" id="{00000000-0008-0000-1E00-00001B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37</xdr:row>
          <xdr:rowOff>129540</xdr:rowOff>
        </xdr:from>
        <xdr:to>
          <xdr:col>7</xdr:col>
          <xdr:colOff>556260</xdr:colOff>
          <xdr:row>38</xdr:row>
          <xdr:rowOff>175260</xdr:rowOff>
        </xdr:to>
        <xdr:sp macro="" textlink="">
          <xdr:nvSpPr>
            <xdr:cNvPr id="42012" name="OptionButton28" hidden="1">
              <a:extLst>
                <a:ext uri="{63B3BB69-23CF-44E3-9099-C40C66FF867C}">
                  <a14:compatExt spid="_x0000_s42012"/>
                </a:ext>
                <a:ext uri="{FF2B5EF4-FFF2-40B4-BE49-F238E27FC236}">
                  <a16:creationId xmlns:a16="http://schemas.microsoft.com/office/drawing/2014/main" id="{00000000-0008-0000-1E00-00001C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1844040</xdr:colOff>
          <xdr:row>37</xdr:row>
          <xdr:rowOff>129540</xdr:rowOff>
        </xdr:from>
        <xdr:to>
          <xdr:col>7</xdr:col>
          <xdr:colOff>3124200</xdr:colOff>
          <xdr:row>38</xdr:row>
          <xdr:rowOff>175260</xdr:rowOff>
        </xdr:to>
        <xdr:sp macro="" textlink="">
          <xdr:nvSpPr>
            <xdr:cNvPr id="42013" name="OptionButton29" hidden="1">
              <a:extLst>
                <a:ext uri="{63B3BB69-23CF-44E3-9099-C40C66FF867C}">
                  <a14:compatExt spid="_x0000_s42013"/>
                </a:ext>
                <a:ext uri="{FF2B5EF4-FFF2-40B4-BE49-F238E27FC236}">
                  <a16:creationId xmlns:a16="http://schemas.microsoft.com/office/drawing/2014/main" id="{00000000-0008-0000-1E00-00001D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37</xdr:row>
          <xdr:rowOff>129540</xdr:rowOff>
        </xdr:from>
        <xdr:to>
          <xdr:col>7</xdr:col>
          <xdr:colOff>1409700</xdr:colOff>
          <xdr:row>38</xdr:row>
          <xdr:rowOff>175260</xdr:rowOff>
        </xdr:to>
        <xdr:sp macro="" textlink="">
          <xdr:nvSpPr>
            <xdr:cNvPr id="42014" name="OptionButton30" hidden="1">
              <a:extLst>
                <a:ext uri="{63B3BB69-23CF-44E3-9099-C40C66FF867C}">
                  <a14:compatExt spid="_x0000_s42014"/>
                </a:ext>
                <a:ext uri="{FF2B5EF4-FFF2-40B4-BE49-F238E27FC236}">
                  <a16:creationId xmlns:a16="http://schemas.microsoft.com/office/drawing/2014/main" id="{00000000-0008-0000-1E00-00001E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41</xdr:row>
          <xdr:rowOff>99060</xdr:rowOff>
        </xdr:from>
        <xdr:to>
          <xdr:col>7</xdr:col>
          <xdr:colOff>594360</xdr:colOff>
          <xdr:row>41</xdr:row>
          <xdr:rowOff>327660</xdr:rowOff>
        </xdr:to>
        <xdr:sp macro="" textlink="">
          <xdr:nvSpPr>
            <xdr:cNvPr id="42015" name="OptionButton31" hidden="1">
              <a:extLst>
                <a:ext uri="{63B3BB69-23CF-44E3-9099-C40C66FF867C}">
                  <a14:compatExt spid="_x0000_s42015"/>
                </a:ext>
                <a:ext uri="{FF2B5EF4-FFF2-40B4-BE49-F238E27FC236}">
                  <a16:creationId xmlns:a16="http://schemas.microsoft.com/office/drawing/2014/main" id="{00000000-0008-0000-1E00-00001F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1882140</xdr:colOff>
          <xdr:row>41</xdr:row>
          <xdr:rowOff>99060</xdr:rowOff>
        </xdr:from>
        <xdr:to>
          <xdr:col>7</xdr:col>
          <xdr:colOff>3162300</xdr:colOff>
          <xdr:row>41</xdr:row>
          <xdr:rowOff>327660</xdr:rowOff>
        </xdr:to>
        <xdr:sp macro="" textlink="">
          <xdr:nvSpPr>
            <xdr:cNvPr id="42016" name="OptionButton32" hidden="1">
              <a:extLst>
                <a:ext uri="{63B3BB69-23CF-44E3-9099-C40C66FF867C}">
                  <a14:compatExt spid="_x0000_s42016"/>
                </a:ext>
                <a:ext uri="{FF2B5EF4-FFF2-40B4-BE49-F238E27FC236}">
                  <a16:creationId xmlns:a16="http://schemas.microsoft.com/office/drawing/2014/main" id="{00000000-0008-0000-1E00-000020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41</xdr:row>
          <xdr:rowOff>99060</xdr:rowOff>
        </xdr:from>
        <xdr:to>
          <xdr:col>7</xdr:col>
          <xdr:colOff>1447800</xdr:colOff>
          <xdr:row>41</xdr:row>
          <xdr:rowOff>327660</xdr:rowOff>
        </xdr:to>
        <xdr:sp macro="" textlink="">
          <xdr:nvSpPr>
            <xdr:cNvPr id="42017" name="OptionButton33" hidden="1">
              <a:extLst>
                <a:ext uri="{63B3BB69-23CF-44E3-9099-C40C66FF867C}">
                  <a14:compatExt spid="_x0000_s42017"/>
                </a:ext>
                <a:ext uri="{FF2B5EF4-FFF2-40B4-BE49-F238E27FC236}">
                  <a16:creationId xmlns:a16="http://schemas.microsoft.com/office/drawing/2014/main" id="{00000000-0008-0000-1E00-000021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45</xdr:row>
          <xdr:rowOff>22860</xdr:rowOff>
        </xdr:from>
        <xdr:to>
          <xdr:col>7</xdr:col>
          <xdr:colOff>571500</xdr:colOff>
          <xdr:row>45</xdr:row>
          <xdr:rowOff>251460</xdr:rowOff>
        </xdr:to>
        <xdr:sp macro="" textlink="">
          <xdr:nvSpPr>
            <xdr:cNvPr id="42018" name="OptionButton34" hidden="1">
              <a:extLst>
                <a:ext uri="{63B3BB69-23CF-44E3-9099-C40C66FF867C}">
                  <a14:compatExt spid="_x0000_s42018"/>
                </a:ext>
                <a:ext uri="{FF2B5EF4-FFF2-40B4-BE49-F238E27FC236}">
                  <a16:creationId xmlns:a16="http://schemas.microsoft.com/office/drawing/2014/main" id="{00000000-0008-0000-1E00-000022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45</xdr:row>
          <xdr:rowOff>22860</xdr:rowOff>
        </xdr:from>
        <xdr:to>
          <xdr:col>7</xdr:col>
          <xdr:colOff>3139440</xdr:colOff>
          <xdr:row>45</xdr:row>
          <xdr:rowOff>251460</xdr:rowOff>
        </xdr:to>
        <xdr:sp macro="" textlink="">
          <xdr:nvSpPr>
            <xdr:cNvPr id="42019" name="OptionButton35" hidden="1">
              <a:extLst>
                <a:ext uri="{63B3BB69-23CF-44E3-9099-C40C66FF867C}">
                  <a14:compatExt spid="_x0000_s42019"/>
                </a:ext>
                <a:ext uri="{FF2B5EF4-FFF2-40B4-BE49-F238E27FC236}">
                  <a16:creationId xmlns:a16="http://schemas.microsoft.com/office/drawing/2014/main" id="{00000000-0008-0000-1E00-000023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45</xdr:row>
          <xdr:rowOff>22860</xdr:rowOff>
        </xdr:from>
        <xdr:to>
          <xdr:col>7</xdr:col>
          <xdr:colOff>1424940</xdr:colOff>
          <xdr:row>45</xdr:row>
          <xdr:rowOff>251460</xdr:rowOff>
        </xdr:to>
        <xdr:sp macro="" textlink="">
          <xdr:nvSpPr>
            <xdr:cNvPr id="42020" name="OptionButton36" hidden="1">
              <a:extLst>
                <a:ext uri="{63B3BB69-23CF-44E3-9099-C40C66FF867C}">
                  <a14:compatExt spid="_x0000_s42020"/>
                </a:ext>
                <a:ext uri="{FF2B5EF4-FFF2-40B4-BE49-F238E27FC236}">
                  <a16:creationId xmlns:a16="http://schemas.microsoft.com/office/drawing/2014/main" id="{00000000-0008-0000-1E00-000024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48</xdr:row>
          <xdr:rowOff>137160</xdr:rowOff>
        </xdr:from>
        <xdr:to>
          <xdr:col>7</xdr:col>
          <xdr:colOff>571500</xdr:colOff>
          <xdr:row>49</xdr:row>
          <xdr:rowOff>182880</xdr:rowOff>
        </xdr:to>
        <xdr:sp macro="" textlink="">
          <xdr:nvSpPr>
            <xdr:cNvPr id="42021" name="OptionButton37" hidden="1">
              <a:extLst>
                <a:ext uri="{63B3BB69-23CF-44E3-9099-C40C66FF867C}">
                  <a14:compatExt spid="_x0000_s42021"/>
                </a:ext>
                <a:ext uri="{FF2B5EF4-FFF2-40B4-BE49-F238E27FC236}">
                  <a16:creationId xmlns:a16="http://schemas.microsoft.com/office/drawing/2014/main" id="{00000000-0008-0000-1E00-000025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48</xdr:row>
          <xdr:rowOff>137160</xdr:rowOff>
        </xdr:from>
        <xdr:to>
          <xdr:col>7</xdr:col>
          <xdr:colOff>3139440</xdr:colOff>
          <xdr:row>49</xdr:row>
          <xdr:rowOff>182880</xdr:rowOff>
        </xdr:to>
        <xdr:sp macro="" textlink="">
          <xdr:nvSpPr>
            <xdr:cNvPr id="42022" name="OptionButton38" hidden="1">
              <a:extLst>
                <a:ext uri="{63B3BB69-23CF-44E3-9099-C40C66FF867C}">
                  <a14:compatExt spid="_x0000_s42022"/>
                </a:ext>
                <a:ext uri="{FF2B5EF4-FFF2-40B4-BE49-F238E27FC236}">
                  <a16:creationId xmlns:a16="http://schemas.microsoft.com/office/drawing/2014/main" id="{00000000-0008-0000-1E00-000026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48</xdr:row>
          <xdr:rowOff>137160</xdr:rowOff>
        </xdr:from>
        <xdr:to>
          <xdr:col>7</xdr:col>
          <xdr:colOff>1424940</xdr:colOff>
          <xdr:row>49</xdr:row>
          <xdr:rowOff>182880</xdr:rowOff>
        </xdr:to>
        <xdr:sp macro="" textlink="">
          <xdr:nvSpPr>
            <xdr:cNvPr id="42023" name="OptionButton39" hidden="1">
              <a:extLst>
                <a:ext uri="{63B3BB69-23CF-44E3-9099-C40C66FF867C}">
                  <a14:compatExt spid="_x0000_s42023"/>
                </a:ext>
                <a:ext uri="{FF2B5EF4-FFF2-40B4-BE49-F238E27FC236}">
                  <a16:creationId xmlns:a16="http://schemas.microsoft.com/office/drawing/2014/main" id="{00000000-0008-0000-1E00-000027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52</xdr:row>
          <xdr:rowOff>152400</xdr:rowOff>
        </xdr:from>
        <xdr:to>
          <xdr:col>7</xdr:col>
          <xdr:colOff>571500</xdr:colOff>
          <xdr:row>53</xdr:row>
          <xdr:rowOff>53340</xdr:rowOff>
        </xdr:to>
        <xdr:sp macro="" textlink="">
          <xdr:nvSpPr>
            <xdr:cNvPr id="42024" name="OptionButton40" hidden="1">
              <a:extLst>
                <a:ext uri="{63B3BB69-23CF-44E3-9099-C40C66FF867C}">
                  <a14:compatExt spid="_x0000_s42024"/>
                </a:ext>
                <a:ext uri="{FF2B5EF4-FFF2-40B4-BE49-F238E27FC236}">
                  <a16:creationId xmlns:a16="http://schemas.microsoft.com/office/drawing/2014/main" id="{00000000-0008-0000-1E00-000028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1859280</xdr:colOff>
          <xdr:row>52</xdr:row>
          <xdr:rowOff>152400</xdr:rowOff>
        </xdr:from>
        <xdr:to>
          <xdr:col>7</xdr:col>
          <xdr:colOff>3139440</xdr:colOff>
          <xdr:row>53</xdr:row>
          <xdr:rowOff>53340</xdr:rowOff>
        </xdr:to>
        <xdr:sp macro="" textlink="">
          <xdr:nvSpPr>
            <xdr:cNvPr id="42025" name="OptionButton41" hidden="1">
              <a:extLst>
                <a:ext uri="{63B3BB69-23CF-44E3-9099-C40C66FF867C}">
                  <a14:compatExt spid="_x0000_s42025"/>
                </a:ext>
                <a:ext uri="{FF2B5EF4-FFF2-40B4-BE49-F238E27FC236}">
                  <a16:creationId xmlns:a16="http://schemas.microsoft.com/office/drawing/2014/main" id="{00000000-0008-0000-1E00-000029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922020</xdr:colOff>
          <xdr:row>52</xdr:row>
          <xdr:rowOff>152400</xdr:rowOff>
        </xdr:from>
        <xdr:to>
          <xdr:col>7</xdr:col>
          <xdr:colOff>1424940</xdr:colOff>
          <xdr:row>53</xdr:row>
          <xdr:rowOff>53340</xdr:rowOff>
        </xdr:to>
        <xdr:sp macro="" textlink="">
          <xdr:nvSpPr>
            <xdr:cNvPr id="42026" name="OptionButton42" hidden="1">
              <a:extLst>
                <a:ext uri="{63B3BB69-23CF-44E3-9099-C40C66FF867C}">
                  <a14:compatExt spid="_x0000_s42026"/>
                </a:ext>
                <a:ext uri="{FF2B5EF4-FFF2-40B4-BE49-F238E27FC236}">
                  <a16:creationId xmlns:a16="http://schemas.microsoft.com/office/drawing/2014/main" id="{00000000-0008-0000-1E00-00002A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xdr:colOff>
          <xdr:row>56</xdr:row>
          <xdr:rowOff>144780</xdr:rowOff>
        </xdr:from>
        <xdr:to>
          <xdr:col>7</xdr:col>
          <xdr:colOff>579120</xdr:colOff>
          <xdr:row>57</xdr:row>
          <xdr:rowOff>190500</xdr:rowOff>
        </xdr:to>
        <xdr:sp macro="" textlink="">
          <xdr:nvSpPr>
            <xdr:cNvPr id="42027" name="OptionButton43" hidden="1">
              <a:extLst>
                <a:ext uri="{63B3BB69-23CF-44E3-9099-C40C66FF867C}">
                  <a14:compatExt spid="_x0000_s42027"/>
                </a:ext>
                <a:ext uri="{FF2B5EF4-FFF2-40B4-BE49-F238E27FC236}">
                  <a16:creationId xmlns:a16="http://schemas.microsoft.com/office/drawing/2014/main" id="{00000000-0008-0000-1E00-00002B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1866900</xdr:colOff>
          <xdr:row>56</xdr:row>
          <xdr:rowOff>144780</xdr:rowOff>
        </xdr:from>
        <xdr:to>
          <xdr:col>7</xdr:col>
          <xdr:colOff>3147060</xdr:colOff>
          <xdr:row>57</xdr:row>
          <xdr:rowOff>190500</xdr:rowOff>
        </xdr:to>
        <xdr:sp macro="" textlink="">
          <xdr:nvSpPr>
            <xdr:cNvPr id="42028" name="OptionButton44" hidden="1">
              <a:extLst>
                <a:ext uri="{63B3BB69-23CF-44E3-9099-C40C66FF867C}">
                  <a14:compatExt spid="_x0000_s42028"/>
                </a:ext>
                <a:ext uri="{FF2B5EF4-FFF2-40B4-BE49-F238E27FC236}">
                  <a16:creationId xmlns:a16="http://schemas.microsoft.com/office/drawing/2014/main" id="{00000000-0008-0000-1E00-00002C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929640</xdr:colOff>
          <xdr:row>56</xdr:row>
          <xdr:rowOff>144780</xdr:rowOff>
        </xdr:from>
        <xdr:to>
          <xdr:col>7</xdr:col>
          <xdr:colOff>1432560</xdr:colOff>
          <xdr:row>57</xdr:row>
          <xdr:rowOff>190500</xdr:rowOff>
        </xdr:to>
        <xdr:sp macro="" textlink="">
          <xdr:nvSpPr>
            <xdr:cNvPr id="42029" name="OptionButton45" hidden="1">
              <a:extLst>
                <a:ext uri="{63B3BB69-23CF-44E3-9099-C40C66FF867C}">
                  <a14:compatExt spid="_x0000_s42029"/>
                </a:ext>
                <a:ext uri="{FF2B5EF4-FFF2-40B4-BE49-F238E27FC236}">
                  <a16:creationId xmlns:a16="http://schemas.microsoft.com/office/drawing/2014/main" id="{00000000-0008-0000-1E00-00002D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350520</xdr:colOff>
      <xdr:row>0</xdr:row>
      <xdr:rowOff>62045</xdr:rowOff>
    </xdr:from>
    <xdr:to>
      <xdr:col>11</xdr:col>
      <xdr:colOff>44299</xdr:colOff>
      <xdr:row>2</xdr:row>
      <xdr:rowOff>41805</xdr:rowOff>
    </xdr:to>
    <xdr:grpSp>
      <xdr:nvGrpSpPr>
        <xdr:cNvPr id="74" name="Group 73">
          <a:extLst>
            <a:ext uri="{FF2B5EF4-FFF2-40B4-BE49-F238E27FC236}">
              <a16:creationId xmlns:a16="http://schemas.microsoft.com/office/drawing/2014/main" id="{00000000-0008-0000-1E00-00004A000000}"/>
            </a:ext>
          </a:extLst>
        </xdr:cNvPr>
        <xdr:cNvGrpSpPr/>
      </xdr:nvGrpSpPr>
      <xdr:grpSpPr>
        <a:xfrm>
          <a:off x="7877387" y="62045"/>
          <a:ext cx="371112" cy="352293"/>
          <a:chOff x="6151098" y="1631884"/>
          <a:chExt cx="220005" cy="221112"/>
        </a:xfrm>
      </xdr:grpSpPr>
      <xdr:sp macro="[0]!MenuSheet" textlink="">
        <xdr:nvSpPr>
          <xdr:cNvPr id="75" name="Oval 74">
            <a:extLst>
              <a:ext uri="{FF2B5EF4-FFF2-40B4-BE49-F238E27FC236}">
                <a16:creationId xmlns:a16="http://schemas.microsoft.com/office/drawing/2014/main" id="{00000000-0008-0000-1E00-00004B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76" name="Graphic 26" descr="Hamburger Menu Icon with solid fill">
            <a:extLst>
              <a:ext uri="{FF2B5EF4-FFF2-40B4-BE49-F238E27FC236}">
                <a16:creationId xmlns:a16="http://schemas.microsoft.com/office/drawing/2014/main" id="{00000000-0008-0000-1E00-00004C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1082040</xdr:colOff>
      <xdr:row>0</xdr:row>
      <xdr:rowOff>46805</xdr:rowOff>
    </xdr:from>
    <xdr:to>
      <xdr:col>11</xdr:col>
      <xdr:colOff>1436362</xdr:colOff>
      <xdr:row>2</xdr:row>
      <xdr:rowOff>31856</xdr:rowOff>
    </xdr:to>
    <xdr:grpSp>
      <xdr:nvGrpSpPr>
        <xdr:cNvPr id="77" name="Group 76">
          <a:extLst>
            <a:ext uri="{FF2B5EF4-FFF2-40B4-BE49-F238E27FC236}">
              <a16:creationId xmlns:a16="http://schemas.microsoft.com/office/drawing/2014/main" id="{00000000-0008-0000-1E00-00004D000000}"/>
            </a:ext>
          </a:extLst>
        </xdr:cNvPr>
        <xdr:cNvGrpSpPr/>
      </xdr:nvGrpSpPr>
      <xdr:grpSpPr>
        <a:xfrm>
          <a:off x="9286240" y="46805"/>
          <a:ext cx="354322" cy="357584"/>
          <a:chOff x="9008261" y="62045"/>
          <a:chExt cx="354322" cy="356103"/>
        </a:xfrm>
      </xdr:grpSpPr>
      <xdr:sp macro="[0]!PreviousSheet" textlink="">
        <xdr:nvSpPr>
          <xdr:cNvPr id="78" name="Oval 77">
            <a:extLst>
              <a:ext uri="{FF2B5EF4-FFF2-40B4-BE49-F238E27FC236}">
                <a16:creationId xmlns:a16="http://schemas.microsoft.com/office/drawing/2014/main" id="{00000000-0008-0000-1E00-00004E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79" name="Graphic 78" descr="Arrow: Straight with solid fill">
            <a:extLst>
              <a:ext uri="{FF2B5EF4-FFF2-40B4-BE49-F238E27FC236}">
                <a16:creationId xmlns:a16="http://schemas.microsoft.com/office/drawing/2014/main" id="{00000000-0008-0000-1E00-00004F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a:off x="9044941" y="160020"/>
            <a:ext cx="290286" cy="152400"/>
          </a:xfrm>
          <a:prstGeom prst="rect">
            <a:avLst/>
          </a:prstGeom>
        </xdr:spPr>
      </xdr:pic>
    </xdr:grpSp>
    <xdr:clientData/>
  </xdr:twoCellAnchor>
  <xdr:twoCellAnchor>
    <xdr:from>
      <xdr:col>11</xdr:col>
      <xdr:colOff>1463040</xdr:colOff>
      <xdr:row>0</xdr:row>
      <xdr:rowOff>46805</xdr:rowOff>
    </xdr:from>
    <xdr:to>
      <xdr:col>11</xdr:col>
      <xdr:colOff>1813560</xdr:colOff>
      <xdr:row>2</xdr:row>
      <xdr:rowOff>31856</xdr:rowOff>
    </xdr:to>
    <xdr:grpSp>
      <xdr:nvGrpSpPr>
        <xdr:cNvPr id="80" name="Group 79">
          <a:extLst>
            <a:ext uri="{FF2B5EF4-FFF2-40B4-BE49-F238E27FC236}">
              <a16:creationId xmlns:a16="http://schemas.microsoft.com/office/drawing/2014/main" id="{00000000-0008-0000-1E00-000050000000}"/>
            </a:ext>
          </a:extLst>
        </xdr:cNvPr>
        <xdr:cNvGrpSpPr/>
      </xdr:nvGrpSpPr>
      <xdr:grpSpPr>
        <a:xfrm>
          <a:off x="9667240" y="46805"/>
          <a:ext cx="350520" cy="357584"/>
          <a:chOff x="9511181" y="62045"/>
          <a:chExt cx="354322" cy="356103"/>
        </a:xfrm>
      </xdr:grpSpPr>
      <xdr:sp macro="[0]!NextSheet" textlink="">
        <xdr:nvSpPr>
          <xdr:cNvPr id="81" name="Oval 80">
            <a:extLst>
              <a:ext uri="{FF2B5EF4-FFF2-40B4-BE49-F238E27FC236}">
                <a16:creationId xmlns:a16="http://schemas.microsoft.com/office/drawing/2014/main" id="{00000000-0008-0000-1E00-000051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82" name="Graphic 81" descr="Arrow: Straight with solid fill">
            <a:extLst>
              <a:ext uri="{FF2B5EF4-FFF2-40B4-BE49-F238E27FC236}">
                <a16:creationId xmlns:a16="http://schemas.microsoft.com/office/drawing/2014/main" id="{00000000-0008-0000-1E00-000052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t="23333" b="24167"/>
          <a:stretch/>
        </xdr:blipFill>
        <xdr:spPr>
          <a:xfrm rot="10800000">
            <a:off x="9547860" y="160020"/>
            <a:ext cx="290286" cy="152400"/>
          </a:xfrm>
          <a:prstGeom prst="rect">
            <a:avLst/>
          </a:prstGeom>
        </xdr:spPr>
      </xdr:pic>
    </xdr:grpSp>
    <xdr:clientData/>
  </xdr:twoCellAnchor>
  <xdr:twoCellAnchor>
    <xdr:from>
      <xdr:col>11</xdr:col>
      <xdr:colOff>74779</xdr:colOff>
      <xdr:row>0</xdr:row>
      <xdr:rowOff>30480</xdr:rowOff>
    </xdr:from>
    <xdr:to>
      <xdr:col>11</xdr:col>
      <xdr:colOff>446738</xdr:colOff>
      <xdr:row>2</xdr:row>
      <xdr:rowOff>31065</xdr:rowOff>
    </xdr:to>
    <xdr:grpSp>
      <xdr:nvGrpSpPr>
        <xdr:cNvPr id="83" name="Group 82">
          <a:extLst>
            <a:ext uri="{FF2B5EF4-FFF2-40B4-BE49-F238E27FC236}">
              <a16:creationId xmlns:a16="http://schemas.microsoft.com/office/drawing/2014/main" id="{00000000-0008-0000-1E00-000053000000}"/>
            </a:ext>
          </a:extLst>
        </xdr:cNvPr>
        <xdr:cNvGrpSpPr/>
      </xdr:nvGrpSpPr>
      <xdr:grpSpPr>
        <a:xfrm>
          <a:off x="8278979" y="30480"/>
          <a:ext cx="371959" cy="373118"/>
          <a:chOff x="8122920" y="45720"/>
          <a:chExt cx="371959" cy="371637"/>
        </a:xfrm>
      </xdr:grpSpPr>
      <xdr:sp macro="" textlink="">
        <xdr:nvSpPr>
          <xdr:cNvPr id="84" name="Oval 83">
            <a:extLst>
              <a:ext uri="{FF2B5EF4-FFF2-40B4-BE49-F238E27FC236}">
                <a16:creationId xmlns:a16="http://schemas.microsoft.com/office/drawing/2014/main" id="{00000000-0008-0000-1E00-000054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85" name="TextBox 84">
            <a:extLst>
              <a:ext uri="{FF2B5EF4-FFF2-40B4-BE49-F238E27FC236}">
                <a16:creationId xmlns:a16="http://schemas.microsoft.com/office/drawing/2014/main" id="{00000000-0008-0000-1E00-000055000000}"/>
              </a:ext>
            </a:extLst>
          </xdr:cNvPr>
          <xdr:cNvSpPr txBox="1"/>
        </xdr:nvSpPr>
        <xdr:spPr>
          <a:xfrm>
            <a:off x="8199121" y="45720"/>
            <a:ext cx="237067" cy="3358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4</xdr:col>
      <xdr:colOff>114300</xdr:colOff>
      <xdr:row>1</xdr:row>
      <xdr:rowOff>66675</xdr:rowOff>
    </xdr:from>
    <xdr:to>
      <xdr:col>7</xdr:col>
      <xdr:colOff>1896110</xdr:colOff>
      <xdr:row>3</xdr:row>
      <xdr:rowOff>74295</xdr:rowOff>
    </xdr:to>
    <xdr:sp macro="" textlink="">
      <xdr:nvSpPr>
        <xdr:cNvPr id="69" name="TextBox 43">
          <a:extLst>
            <a:ext uri="{FF2B5EF4-FFF2-40B4-BE49-F238E27FC236}">
              <a16:creationId xmlns:a16="http://schemas.microsoft.com/office/drawing/2014/main" id="{00000000-0008-0000-1E00-000045000000}"/>
            </a:ext>
          </a:extLst>
        </xdr:cNvPr>
        <xdr:cNvSpPr txBox="1"/>
      </xdr:nvSpPr>
      <xdr:spPr>
        <a:xfrm>
          <a:off x="1847850" y="247650"/>
          <a:ext cx="29248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Questionaire</a:t>
          </a:r>
          <a:r>
            <a:rPr lang="es-NI" sz="2100" b="1">
              <a:solidFill>
                <a:schemeClr val="bg1"/>
              </a:solidFill>
              <a:latin typeface="Greycliff CF Medium" panose="00000600000000000000" pitchFamily="2" charset="0"/>
              <a:cs typeface="Arial" panose="020B0604020202020204" pitchFamily="34" charset="0"/>
            </a:rPr>
            <a:t> </a:t>
          </a:r>
          <a:r>
            <a:rPr lang="es-NI" sz="2000" b="1" baseline="0">
              <a:solidFill>
                <a:schemeClr val="bg1"/>
              </a:solidFill>
              <a:latin typeface="Arial" panose="020B0604020202020204" pitchFamily="34" charset="0"/>
              <a:cs typeface="Arial" panose="020B0604020202020204" pitchFamily="34" charset="0"/>
            </a:rPr>
            <a:t> </a:t>
          </a:r>
          <a:endParaRPr lang="es-NI" sz="2000" b="1">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47625</xdr:colOff>
      <xdr:row>0</xdr:row>
      <xdr:rowOff>57150</xdr:rowOff>
    </xdr:from>
    <xdr:to>
      <xdr:col>3</xdr:col>
      <xdr:colOff>210185</xdr:colOff>
      <xdr:row>5</xdr:row>
      <xdr:rowOff>152400</xdr:rowOff>
    </xdr:to>
    <xdr:sp macro="" textlink="">
      <xdr:nvSpPr>
        <xdr:cNvPr id="70" name="Oval 15">
          <a:extLst>
            <a:ext uri="{FF2B5EF4-FFF2-40B4-BE49-F238E27FC236}">
              <a16:creationId xmlns:a16="http://schemas.microsoft.com/office/drawing/2014/main" id="{00000000-0008-0000-1E00-000046000000}"/>
            </a:ext>
          </a:extLst>
        </xdr:cNvPr>
        <xdr:cNvSpPr/>
      </xdr:nvSpPr>
      <xdr:spPr>
        <a:xfrm>
          <a:off x="657225" y="57150"/>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P10</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8</xdr:col>
      <xdr:colOff>685800</xdr:colOff>
      <xdr:row>1</xdr:row>
      <xdr:rowOff>2990</xdr:rowOff>
    </xdr:from>
    <xdr:to>
      <xdr:col>9</xdr:col>
      <xdr:colOff>86209</xdr:colOff>
      <xdr:row>2</xdr:row>
      <xdr:rowOff>167535</xdr:rowOff>
    </xdr:to>
    <xdr:grpSp>
      <xdr:nvGrpSpPr>
        <xdr:cNvPr id="16" name="Group 15">
          <a:extLst>
            <a:ext uri="{FF2B5EF4-FFF2-40B4-BE49-F238E27FC236}">
              <a16:creationId xmlns:a16="http://schemas.microsoft.com/office/drawing/2014/main" id="{00000000-0008-0000-1F00-000010000000}"/>
            </a:ext>
          </a:extLst>
        </xdr:cNvPr>
        <xdr:cNvGrpSpPr/>
      </xdr:nvGrpSpPr>
      <xdr:grpSpPr>
        <a:xfrm>
          <a:off x="12011025" y="183965"/>
          <a:ext cx="371959" cy="345520"/>
          <a:chOff x="6151098" y="1631884"/>
          <a:chExt cx="220005" cy="221112"/>
        </a:xfrm>
      </xdr:grpSpPr>
      <xdr:sp macro="[0]!MenuSheet" textlink="">
        <xdr:nvSpPr>
          <xdr:cNvPr id="18" name="Oval 17">
            <a:extLst>
              <a:ext uri="{FF2B5EF4-FFF2-40B4-BE49-F238E27FC236}">
                <a16:creationId xmlns:a16="http://schemas.microsoft.com/office/drawing/2014/main" id="{00000000-0008-0000-1F00-000012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19" name="Graphic 26" descr="Hamburger Menu Icon with solid fill">
            <a:extLst>
              <a:ext uri="{FF2B5EF4-FFF2-40B4-BE49-F238E27FC236}">
                <a16:creationId xmlns:a16="http://schemas.microsoft.com/office/drawing/2014/main" id="{00000000-0008-0000-1F00-00001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10</xdr:col>
      <xdr:colOff>501881</xdr:colOff>
      <xdr:row>0</xdr:row>
      <xdr:rowOff>149675</xdr:rowOff>
    </xdr:from>
    <xdr:to>
      <xdr:col>10</xdr:col>
      <xdr:colOff>823992</xdr:colOff>
      <xdr:row>2</xdr:row>
      <xdr:rowOff>138536</xdr:rowOff>
    </xdr:to>
    <xdr:grpSp>
      <xdr:nvGrpSpPr>
        <xdr:cNvPr id="20" name="Group 19">
          <a:extLst>
            <a:ext uri="{FF2B5EF4-FFF2-40B4-BE49-F238E27FC236}">
              <a16:creationId xmlns:a16="http://schemas.microsoft.com/office/drawing/2014/main" id="{00000000-0008-0000-1F00-000014000000}"/>
            </a:ext>
          </a:extLst>
        </xdr:cNvPr>
        <xdr:cNvGrpSpPr/>
      </xdr:nvGrpSpPr>
      <xdr:grpSpPr>
        <a:xfrm>
          <a:off x="12989156" y="149675"/>
          <a:ext cx="322111" cy="350811"/>
          <a:chOff x="9008261" y="62045"/>
          <a:chExt cx="354322" cy="356103"/>
        </a:xfrm>
      </xdr:grpSpPr>
      <xdr:sp macro="[0]!PreviousSheet" textlink="">
        <xdr:nvSpPr>
          <xdr:cNvPr id="21" name="Oval 20">
            <a:extLst>
              <a:ext uri="{FF2B5EF4-FFF2-40B4-BE49-F238E27FC236}">
                <a16:creationId xmlns:a16="http://schemas.microsoft.com/office/drawing/2014/main" id="{00000000-0008-0000-1F00-000015000000}"/>
              </a:ext>
            </a:extLst>
          </xdr:cNvPr>
          <xdr:cNvSpPr/>
        </xdr:nvSpPr>
        <xdr:spPr>
          <a:xfrm>
            <a:off x="900826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22" name="Graphic 21" descr="Arrow: Straight with solid fill">
            <a:extLst>
              <a:ext uri="{FF2B5EF4-FFF2-40B4-BE49-F238E27FC236}">
                <a16:creationId xmlns:a16="http://schemas.microsoft.com/office/drawing/2014/main" id="{00000000-0008-0000-1F00-000016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t="23333" b="24167"/>
          <a:stretch/>
        </xdr:blipFill>
        <xdr:spPr>
          <a:xfrm>
            <a:off x="9044941" y="160020"/>
            <a:ext cx="290286" cy="152400"/>
          </a:xfrm>
          <a:prstGeom prst="rect">
            <a:avLst/>
          </a:prstGeom>
        </xdr:spPr>
      </xdr:pic>
    </xdr:grpSp>
    <xdr:clientData/>
  </xdr:twoCellAnchor>
  <xdr:twoCellAnchor>
    <xdr:from>
      <xdr:col>10</xdr:col>
      <xdr:colOff>864071</xdr:colOff>
      <xdr:row>0</xdr:row>
      <xdr:rowOff>159200</xdr:rowOff>
    </xdr:from>
    <xdr:to>
      <xdr:col>10</xdr:col>
      <xdr:colOff>1190993</xdr:colOff>
      <xdr:row>2</xdr:row>
      <xdr:rowOff>148061</xdr:rowOff>
    </xdr:to>
    <xdr:grpSp>
      <xdr:nvGrpSpPr>
        <xdr:cNvPr id="23" name="Group 22">
          <a:extLst>
            <a:ext uri="{FF2B5EF4-FFF2-40B4-BE49-F238E27FC236}">
              <a16:creationId xmlns:a16="http://schemas.microsoft.com/office/drawing/2014/main" id="{00000000-0008-0000-1F00-000017000000}"/>
            </a:ext>
          </a:extLst>
        </xdr:cNvPr>
        <xdr:cNvGrpSpPr/>
      </xdr:nvGrpSpPr>
      <xdr:grpSpPr>
        <a:xfrm>
          <a:off x="13351346" y="159200"/>
          <a:ext cx="326922" cy="350811"/>
          <a:chOff x="9511181" y="62045"/>
          <a:chExt cx="354322" cy="356103"/>
        </a:xfrm>
      </xdr:grpSpPr>
      <xdr:sp macro="[0]!NextSheet" textlink="">
        <xdr:nvSpPr>
          <xdr:cNvPr id="24" name="Oval 23">
            <a:extLst>
              <a:ext uri="{FF2B5EF4-FFF2-40B4-BE49-F238E27FC236}">
                <a16:creationId xmlns:a16="http://schemas.microsoft.com/office/drawing/2014/main" id="{00000000-0008-0000-1F00-000018000000}"/>
              </a:ext>
            </a:extLst>
          </xdr:cNvPr>
          <xdr:cNvSpPr/>
        </xdr:nvSpPr>
        <xdr:spPr>
          <a:xfrm>
            <a:off x="9511181" y="62045"/>
            <a:ext cx="354322"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NextSheet">
        <xdr:nvPicPr>
          <xdr:cNvPr id="25" name="Graphic 24" descr="Arrow: Straight with solid fill">
            <a:extLst>
              <a:ext uri="{FF2B5EF4-FFF2-40B4-BE49-F238E27FC236}">
                <a16:creationId xmlns:a16="http://schemas.microsoft.com/office/drawing/2014/main" id="{00000000-0008-0000-1F00-00001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rcRect t="23333" b="24167"/>
          <a:stretch/>
        </xdr:blipFill>
        <xdr:spPr>
          <a:xfrm rot="10800000">
            <a:off x="9547860" y="160020"/>
            <a:ext cx="290286" cy="152400"/>
          </a:xfrm>
          <a:prstGeom prst="rect">
            <a:avLst/>
          </a:prstGeom>
        </xdr:spPr>
      </xdr:pic>
    </xdr:grpSp>
    <xdr:clientData/>
  </xdr:twoCellAnchor>
  <xdr:twoCellAnchor>
    <xdr:from>
      <xdr:col>9</xdr:col>
      <xdr:colOff>143121</xdr:colOff>
      <xdr:row>0</xdr:row>
      <xdr:rowOff>161925</xdr:rowOff>
    </xdr:from>
    <xdr:to>
      <xdr:col>10</xdr:col>
      <xdr:colOff>290766</xdr:colOff>
      <xdr:row>2</xdr:row>
      <xdr:rowOff>166320</xdr:rowOff>
    </xdr:to>
    <xdr:grpSp>
      <xdr:nvGrpSpPr>
        <xdr:cNvPr id="26" name="Group 25">
          <a:extLst>
            <a:ext uri="{FF2B5EF4-FFF2-40B4-BE49-F238E27FC236}">
              <a16:creationId xmlns:a16="http://schemas.microsoft.com/office/drawing/2014/main" id="{00000000-0008-0000-1F00-00001A000000}"/>
            </a:ext>
          </a:extLst>
        </xdr:cNvPr>
        <xdr:cNvGrpSpPr/>
      </xdr:nvGrpSpPr>
      <xdr:grpSpPr>
        <a:xfrm>
          <a:off x="12439896" y="161925"/>
          <a:ext cx="338145" cy="366345"/>
          <a:chOff x="8122920" y="45720"/>
          <a:chExt cx="371959" cy="371637"/>
        </a:xfrm>
      </xdr:grpSpPr>
      <xdr:sp macro="" textlink="">
        <xdr:nvSpPr>
          <xdr:cNvPr id="27" name="Oval 26">
            <a:extLst>
              <a:ext uri="{FF2B5EF4-FFF2-40B4-BE49-F238E27FC236}">
                <a16:creationId xmlns:a16="http://schemas.microsoft.com/office/drawing/2014/main" id="{00000000-0008-0000-1F00-00001B000000}"/>
              </a:ext>
            </a:extLst>
          </xdr:cNvPr>
          <xdr:cNvSpPr/>
        </xdr:nvSpPr>
        <xdr:spPr>
          <a:xfrm>
            <a:off x="8122920" y="61254"/>
            <a:ext cx="371959" cy="356103"/>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sp macro="[0]!HelpSheet" textlink="">
        <xdr:nvSpPr>
          <xdr:cNvPr id="28" name="TextBox 27">
            <a:extLst>
              <a:ext uri="{FF2B5EF4-FFF2-40B4-BE49-F238E27FC236}">
                <a16:creationId xmlns:a16="http://schemas.microsoft.com/office/drawing/2014/main" id="{00000000-0008-0000-1F00-00001C000000}"/>
              </a:ext>
            </a:extLst>
          </xdr:cNvPr>
          <xdr:cNvSpPr txBox="1"/>
        </xdr:nvSpPr>
        <xdr:spPr>
          <a:xfrm>
            <a:off x="8199121" y="45720"/>
            <a:ext cx="237067" cy="335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NI" sz="2400">
                <a:solidFill>
                  <a:schemeClr val="bg1"/>
                </a:solidFill>
              </a:rPr>
              <a:t>?</a:t>
            </a:r>
          </a:p>
        </xdr:txBody>
      </xdr:sp>
    </xdr:grpSp>
    <xdr:clientData/>
  </xdr:twoCellAnchor>
  <xdr:twoCellAnchor>
    <xdr:from>
      <xdr:col>3</xdr:col>
      <xdr:colOff>504825</xdr:colOff>
      <xdr:row>4</xdr:row>
      <xdr:rowOff>14287</xdr:rowOff>
    </xdr:from>
    <xdr:to>
      <xdr:col>8</xdr:col>
      <xdr:colOff>962025</xdr:colOff>
      <xdr:row>8</xdr:row>
      <xdr:rowOff>352425</xdr:rowOff>
    </xdr:to>
    <xdr:sp macro="" textlink="">
      <xdr:nvSpPr>
        <xdr:cNvPr id="29" name="TextBox 28">
          <a:extLst>
            <a:ext uri="{FF2B5EF4-FFF2-40B4-BE49-F238E27FC236}">
              <a16:creationId xmlns:a16="http://schemas.microsoft.com/office/drawing/2014/main" id="{00000000-0008-0000-1F00-00001D000000}"/>
            </a:ext>
          </a:extLst>
        </xdr:cNvPr>
        <xdr:cNvSpPr txBox="1"/>
      </xdr:nvSpPr>
      <xdr:spPr>
        <a:xfrm>
          <a:off x="1962150" y="681037"/>
          <a:ext cx="10325100" cy="9382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NI" sz="1400">
              <a:latin typeface="+mn-lt"/>
              <a:cs typeface="Adobe Devanagari" panose="02040503050201020203" pitchFamily="18" charset="0"/>
            </a:rPr>
            <a:t> </a:t>
          </a:r>
          <a:r>
            <a:rPr lang="es-NI" sz="1400" b="1" u="sng">
              <a:latin typeface="+mn-lt"/>
              <a:cs typeface="Adobe Devanagari" panose="02040503050201020203" pitchFamily="18" charset="0"/>
            </a:rPr>
            <a:t>Implementation of Management Activities.</a:t>
          </a:r>
        </a:p>
        <a:p>
          <a:pPr algn="l"/>
          <a:r>
            <a:rPr lang="es-NI" sz="1400" b="0" u="none">
              <a:latin typeface="+mn-lt"/>
              <a:cs typeface="Adobe Devanagari" panose="02040503050201020203" pitchFamily="18" charset="0"/>
            </a:rPr>
            <a:t> Management activities conducted by or for The Organization for the Management Unit* shall be selected and implemented consistent with The Organization’s economic, environmental and social policies and objectives* and in compliance with the Principles* and Criteria* collectively.</a:t>
          </a:r>
        </a:p>
      </xdr:txBody>
    </xdr:sp>
    <xdr:clientData/>
  </xdr:twoCellAnchor>
  <xdr:twoCellAnchor>
    <xdr:from>
      <xdr:col>1</xdr:col>
      <xdr:colOff>104775</xdr:colOff>
      <xdr:row>0</xdr:row>
      <xdr:rowOff>66675</xdr:rowOff>
    </xdr:from>
    <xdr:to>
      <xdr:col>3</xdr:col>
      <xdr:colOff>267335</xdr:colOff>
      <xdr:row>6</xdr:row>
      <xdr:rowOff>85725</xdr:rowOff>
    </xdr:to>
    <xdr:sp macro="" textlink="">
      <xdr:nvSpPr>
        <xdr:cNvPr id="31" name="Oval 15">
          <a:extLst>
            <a:ext uri="{FF2B5EF4-FFF2-40B4-BE49-F238E27FC236}">
              <a16:creationId xmlns:a16="http://schemas.microsoft.com/office/drawing/2014/main" id="{00000000-0008-0000-1F00-00001F000000}"/>
            </a:ext>
          </a:extLst>
        </xdr:cNvPr>
        <xdr:cNvSpPr/>
      </xdr:nvSpPr>
      <xdr:spPr>
        <a:xfrm>
          <a:off x="714375" y="66675"/>
          <a:ext cx="1010285" cy="1000125"/>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NI" sz="2400" b="1">
              <a:solidFill>
                <a:sysClr val="windowText" lastClr="000000"/>
              </a:solidFill>
              <a:latin typeface="Greycliff CF Extra Bold" panose="00000900000000000000" pitchFamily="2" charset="0"/>
              <a:cs typeface="Arial" panose="020B0604020202020204" pitchFamily="34" charset="0"/>
            </a:rPr>
            <a:t>P10</a:t>
          </a:r>
        </a:p>
      </xdr:txBody>
    </xdr:sp>
    <xdr:clientData/>
  </xdr:twoCellAnchor>
  <xdr:twoCellAnchor>
    <xdr:from>
      <xdr:col>3</xdr:col>
      <xdr:colOff>523875</xdr:colOff>
      <xdr:row>0</xdr:row>
      <xdr:rowOff>114300</xdr:rowOff>
    </xdr:from>
    <xdr:to>
      <xdr:col>6</xdr:col>
      <xdr:colOff>2346960</xdr:colOff>
      <xdr:row>2</xdr:row>
      <xdr:rowOff>121920</xdr:rowOff>
    </xdr:to>
    <xdr:sp macro="" textlink="">
      <xdr:nvSpPr>
        <xdr:cNvPr id="32" name="TextBox 28">
          <a:extLst>
            <a:ext uri="{FF2B5EF4-FFF2-40B4-BE49-F238E27FC236}">
              <a16:creationId xmlns:a16="http://schemas.microsoft.com/office/drawing/2014/main" id="{00000000-0008-0000-1F00-000020000000}"/>
            </a:ext>
          </a:extLst>
        </xdr:cNvPr>
        <xdr:cNvSpPr txBox="1"/>
      </xdr:nvSpPr>
      <xdr:spPr>
        <a:xfrm>
          <a:off x="1981200" y="114300"/>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Summary suggested activities </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635635</xdr:colOff>
      <xdr:row>4</xdr:row>
      <xdr:rowOff>157479</xdr:rowOff>
    </xdr:from>
    <xdr:to>
      <xdr:col>9</xdr:col>
      <xdr:colOff>525145</xdr:colOff>
      <xdr:row>7</xdr:row>
      <xdr:rowOff>457200</xdr:rowOff>
    </xdr:to>
    <xdr:sp macro="" textlink="">
      <xdr:nvSpPr>
        <xdr:cNvPr id="2" name="TextBox 1">
          <a:extLst>
            <a:ext uri="{FF2B5EF4-FFF2-40B4-BE49-F238E27FC236}">
              <a16:creationId xmlns:a16="http://schemas.microsoft.com/office/drawing/2014/main" id="{00000000-0008-0000-2000-000002000000}"/>
            </a:ext>
          </a:extLst>
        </xdr:cNvPr>
        <xdr:cNvSpPr txBox="1"/>
      </xdr:nvSpPr>
      <xdr:spPr>
        <a:xfrm>
          <a:off x="2635885" y="824229"/>
          <a:ext cx="8728710" cy="89979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000" b="1" i="0" u="none" strike="noStrike">
              <a:solidFill>
                <a:schemeClr val="dk1"/>
              </a:solidFill>
              <a:effectLst/>
              <a:latin typeface="Greycliff CF Medium" panose="00000600000000000000" pitchFamily="2" charset="0"/>
              <a:ea typeface="+mn-ea"/>
              <a:cs typeface="Arial" panose="020B0604020202020204" pitchFamily="34" charset="0"/>
            </a:rPr>
            <a:t>Activities suggested to conform with FSC requirements</a:t>
          </a:r>
          <a:endParaRPr lang="es-NI" sz="2000" b="1">
            <a:latin typeface="Greycliff CF Medium" panose="00000600000000000000" pitchFamily="2" charset="0"/>
            <a:cs typeface="Arial" panose="020B0604020202020204" pitchFamily="34" charset="0"/>
          </a:endParaRPr>
        </a:p>
      </xdr:txBody>
    </xdr:sp>
    <xdr:clientData/>
  </xdr:twoCellAnchor>
  <xdr:twoCellAnchor>
    <xdr:from>
      <xdr:col>11</xdr:col>
      <xdr:colOff>1064197</xdr:colOff>
      <xdr:row>0</xdr:row>
      <xdr:rowOff>84481</xdr:rowOff>
    </xdr:from>
    <xdr:to>
      <xdr:col>11</xdr:col>
      <xdr:colOff>1420813</xdr:colOff>
      <xdr:row>2</xdr:row>
      <xdr:rowOff>68564</xdr:rowOff>
    </xdr:to>
    <xdr:grpSp>
      <xdr:nvGrpSpPr>
        <xdr:cNvPr id="3" name="Group 2">
          <a:extLst>
            <a:ext uri="{FF2B5EF4-FFF2-40B4-BE49-F238E27FC236}">
              <a16:creationId xmlns:a16="http://schemas.microsoft.com/office/drawing/2014/main" id="{00000000-0008-0000-2000-000003000000}"/>
            </a:ext>
          </a:extLst>
        </xdr:cNvPr>
        <xdr:cNvGrpSpPr/>
      </xdr:nvGrpSpPr>
      <xdr:grpSpPr>
        <a:xfrm>
          <a:off x="13425530" y="84481"/>
          <a:ext cx="356616" cy="356616"/>
          <a:chOff x="6151098" y="1631884"/>
          <a:chExt cx="220005" cy="221112"/>
        </a:xfrm>
      </xdr:grpSpPr>
      <xdr:sp macro="[0]!MenuSheet" textlink="">
        <xdr:nvSpPr>
          <xdr:cNvPr id="4" name="Oval 3">
            <a:extLst>
              <a:ext uri="{FF2B5EF4-FFF2-40B4-BE49-F238E27FC236}">
                <a16:creationId xmlns:a16="http://schemas.microsoft.com/office/drawing/2014/main" id="{00000000-0008-0000-2000-000004000000}"/>
              </a:ext>
            </a:extLst>
          </xdr:cNvPr>
          <xdr:cNvSpPr/>
        </xdr:nvSpPr>
        <xdr:spPr>
          <a:xfrm>
            <a:off x="6151098" y="163188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MenuSheet">
        <xdr:nvPicPr>
          <xdr:cNvPr id="5" name="Graphic 26" descr="Hamburger Menu Icon with solid fill">
            <a:extLst>
              <a:ext uri="{FF2B5EF4-FFF2-40B4-BE49-F238E27FC236}">
                <a16:creationId xmlns:a16="http://schemas.microsoft.com/office/drawing/2014/main" id="{00000000-0008-0000-20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rcRect l="7223" t="16242" r="8332" b="15556"/>
          <a:stretch/>
        </xdr:blipFill>
        <xdr:spPr>
          <a:xfrm>
            <a:off x="6212840" y="1664641"/>
            <a:ext cx="96520" cy="155597"/>
          </a:xfrm>
          <a:prstGeom prst="rect">
            <a:avLst/>
          </a:prstGeom>
        </xdr:spPr>
      </xdr:pic>
    </xdr:grpSp>
    <xdr:clientData/>
  </xdr:twoCellAnchor>
  <xdr:twoCellAnchor>
    <xdr:from>
      <xdr:col>11</xdr:col>
      <xdr:colOff>1643105</xdr:colOff>
      <xdr:row>0</xdr:row>
      <xdr:rowOff>74956</xdr:rowOff>
    </xdr:from>
    <xdr:to>
      <xdr:col>11</xdr:col>
      <xdr:colOff>1997427</xdr:colOff>
      <xdr:row>2</xdr:row>
      <xdr:rowOff>62425</xdr:rowOff>
    </xdr:to>
    <xdr:grpSp>
      <xdr:nvGrpSpPr>
        <xdr:cNvPr id="6" name="Group 5">
          <a:extLst>
            <a:ext uri="{FF2B5EF4-FFF2-40B4-BE49-F238E27FC236}">
              <a16:creationId xmlns:a16="http://schemas.microsoft.com/office/drawing/2014/main" id="{00000000-0008-0000-2000-000006000000}"/>
            </a:ext>
          </a:extLst>
        </xdr:cNvPr>
        <xdr:cNvGrpSpPr/>
      </xdr:nvGrpSpPr>
      <xdr:grpSpPr>
        <a:xfrm>
          <a:off x="14004438" y="74956"/>
          <a:ext cx="354322" cy="360002"/>
          <a:chOff x="6041095" y="2480244"/>
          <a:chExt cx="220005" cy="221112"/>
        </a:xfrm>
      </xdr:grpSpPr>
      <xdr:sp macro="[0]!PreviousSheet" textlink="">
        <xdr:nvSpPr>
          <xdr:cNvPr id="7" name="Oval 6">
            <a:extLst>
              <a:ext uri="{FF2B5EF4-FFF2-40B4-BE49-F238E27FC236}">
                <a16:creationId xmlns:a16="http://schemas.microsoft.com/office/drawing/2014/main" id="{00000000-0008-0000-2000-000007000000}"/>
              </a:ext>
            </a:extLst>
          </xdr:cNvPr>
          <xdr:cNvSpPr/>
        </xdr:nvSpPr>
        <xdr:spPr>
          <a:xfrm>
            <a:off x="6041095" y="2480244"/>
            <a:ext cx="220005" cy="221112"/>
          </a:xfrm>
          <a:prstGeom prst="ellipse">
            <a:avLst/>
          </a:prstGeom>
          <a:solidFill>
            <a:schemeClr val="tx1">
              <a:alpha val="6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a:p>
        </xdr:txBody>
      </xdr:sp>
      <xdr:pic macro="[0]!PreviousSheet">
        <xdr:nvPicPr>
          <xdr:cNvPr id="8" name="Graphic 32" descr="Back with solid fill">
            <a:extLst>
              <a:ext uri="{FF2B5EF4-FFF2-40B4-BE49-F238E27FC236}">
                <a16:creationId xmlns:a16="http://schemas.microsoft.com/office/drawing/2014/main" id="{00000000-0008-0000-2000-00000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l="8333" t="18465" r="7222" b="20424"/>
          <a:stretch/>
        </xdr:blipFill>
        <xdr:spPr>
          <a:xfrm>
            <a:off x="6084410" y="2534920"/>
            <a:ext cx="133373" cy="96520"/>
          </a:xfrm>
          <a:prstGeom prst="rect">
            <a:avLst/>
          </a:prstGeom>
        </xdr:spPr>
      </xdr:pic>
    </xdr:grpSp>
    <xdr:clientData/>
  </xdr:twoCellAnchor>
  <xdr:twoCellAnchor>
    <xdr:from>
      <xdr:col>1</xdr:col>
      <xdr:colOff>167640</xdr:colOff>
      <xdr:row>0</xdr:row>
      <xdr:rowOff>0</xdr:rowOff>
    </xdr:from>
    <xdr:to>
      <xdr:col>3</xdr:col>
      <xdr:colOff>518160</xdr:colOff>
      <xdr:row>6</xdr:row>
      <xdr:rowOff>266700</xdr:rowOff>
    </xdr:to>
    <xdr:sp macro="" textlink="">
      <xdr:nvSpPr>
        <xdr:cNvPr id="12" name="Oval 11">
          <a:extLst>
            <a:ext uri="{FF2B5EF4-FFF2-40B4-BE49-F238E27FC236}">
              <a16:creationId xmlns:a16="http://schemas.microsoft.com/office/drawing/2014/main" id="{00000000-0008-0000-2000-00000C000000}"/>
            </a:ext>
          </a:extLst>
        </xdr:cNvPr>
        <xdr:cNvSpPr/>
      </xdr:nvSpPr>
      <xdr:spPr>
        <a:xfrm>
          <a:off x="786765" y="0"/>
          <a:ext cx="1207770" cy="1243013"/>
        </a:xfrm>
        <a:prstGeom prst="ellipse">
          <a:avLst/>
        </a:prstGeom>
        <a:solidFill>
          <a:srgbClr val="78BE20"/>
        </a:solidFill>
        <a:ln>
          <a:solidFill>
            <a:schemeClr val="tx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NI"/>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NI" sz="24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1</xdr:col>
      <xdr:colOff>341314</xdr:colOff>
      <xdr:row>1</xdr:row>
      <xdr:rowOff>41791</xdr:rowOff>
    </xdr:from>
    <xdr:to>
      <xdr:col>3</xdr:col>
      <xdr:colOff>190500</xdr:colOff>
      <xdr:row>6</xdr:row>
      <xdr:rowOff>23219</xdr:rowOff>
    </xdr:to>
    <xdr:pic>
      <xdr:nvPicPr>
        <xdr:cNvPr id="17" name="Picture 16">
          <a:extLst>
            <a:ext uri="{FF2B5EF4-FFF2-40B4-BE49-F238E27FC236}">
              <a16:creationId xmlns:a16="http://schemas.microsoft.com/office/drawing/2014/main" id="{00000000-0008-0000-2000-000011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60439" y="224354"/>
          <a:ext cx="706436" cy="775178"/>
        </a:xfrm>
        <a:prstGeom prst="rect">
          <a:avLst/>
        </a:prstGeom>
      </xdr:spPr>
    </xdr:pic>
    <xdr:clientData/>
  </xdr:twoCellAnchor>
  <xdr:twoCellAnchor>
    <xdr:from>
      <xdr:col>7</xdr:col>
      <xdr:colOff>161925</xdr:colOff>
      <xdr:row>0</xdr:row>
      <xdr:rowOff>142875</xdr:rowOff>
    </xdr:from>
    <xdr:to>
      <xdr:col>9</xdr:col>
      <xdr:colOff>260985</xdr:colOff>
      <xdr:row>2</xdr:row>
      <xdr:rowOff>150495</xdr:rowOff>
    </xdr:to>
    <xdr:sp macro="" textlink="">
      <xdr:nvSpPr>
        <xdr:cNvPr id="11" name="TextBox 28">
          <a:extLst>
            <a:ext uri="{FF2B5EF4-FFF2-40B4-BE49-F238E27FC236}">
              <a16:creationId xmlns:a16="http://schemas.microsoft.com/office/drawing/2014/main" id="{00000000-0008-0000-2000-00000B000000}"/>
            </a:ext>
          </a:extLst>
        </xdr:cNvPr>
        <xdr:cNvSpPr txBox="1"/>
      </xdr:nvSpPr>
      <xdr:spPr>
        <a:xfrm>
          <a:off x="5800725" y="142875"/>
          <a:ext cx="5299710" cy="369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NI" sz="2000" b="1">
              <a:solidFill>
                <a:schemeClr val="bg1"/>
              </a:solidFill>
              <a:latin typeface="Greycliff CF Medium" panose="00000600000000000000" pitchFamily="2" charset="0"/>
              <a:cs typeface="Arial" panose="020B0604020202020204" pitchFamily="34" charset="0"/>
            </a:rPr>
            <a:t>Total Summary</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08EEE08-5011-4EF3-984F-4E1E9468D65B}" name="Table1" displayName="Table1" ref="D9:I30" totalsRowShown="0" headerRowDxfId="89" dataDxfId="88">
  <autoFilter ref="D9:I30" xr:uid="{05D5045B-DC1E-4F97-83FE-53DAAB8E29AC}"/>
  <tableColumns count="6">
    <tableColumn id="1" xr3:uid="{A52BF0BE-AF60-4504-9E6B-971A5E654964}" name="No" dataDxfId="87">
      <calculatedColumnFormula>IF(AD11 = 0,"", AD11 )</calculatedColumnFormula>
    </tableColumn>
    <tableColumn id="2" xr3:uid="{9635F820-6BCD-4737-BC5D-7261E32E5F49}" name="Criteria" dataDxfId="86">
      <calculatedColumnFormula>IF(IFERROR(_xlfn.XLOOKUP($D10,Respuesta!$C:$C,Respuesta!$A:$A),0) = 0,"", _xlfn.XLOOKUP($D10,Respuesta!$C:$C,Respuesta!$A:$A))</calculatedColumnFormula>
    </tableColumn>
    <tableColumn id="3" xr3:uid="{601AC5E5-6426-4A88-AB3F-6EA2E4974FC2}" name="Type" dataDxfId="85">
      <calculatedColumnFormula>IF(IFERROR(_xlfn.XLOOKUP($AB11,Respuesta!$B:$B,Respuesta!$I:$I),0) = 0,"", _xlfn.XLOOKUP($AB11,Respuesta!$B:$B,Respuesta!$I:$I))</calculatedColumnFormula>
    </tableColumn>
    <tableColumn id="4" xr3:uid="{CC2A6B57-EB9B-416A-9650-F0C86C7155E9}" name="Description" dataDxfId="84">
      <calculatedColumnFormula>IF(IFERROR(_xlfn.XLOOKUP($AB11,Respuesta!$B:$B,Respuesta!$E:$E),0) =0,"",(_xlfn.XLOOKUP($AB11,Respuesta!$B:$B,Respuesta!$E:$E)))</calculatedColumnFormula>
    </tableColumn>
    <tableColumn id="5" xr3:uid="{E8CF86B4-8AF0-45B5-B854-B079AC767FEA}" name="Date" dataDxfId="83"/>
    <tableColumn id="6" xr3:uid="{9CFA8F1B-02EC-4F4C-B677-C1BBE80A7F7E}" name="Responsable" dataDxfId="82"/>
  </tableColumns>
  <tableStyleInfo name="TableStyleLight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7B574E0-D60B-4EB3-898B-43BE83CE5B0C}" name="Table13" displayName="Table13" ref="D9:I36" totalsRowShown="0" headerRowDxfId="81" dataDxfId="80">
  <autoFilter ref="D9:I36" xr:uid="{05D5045B-DC1E-4F97-83FE-53DAAB8E29AC}"/>
  <tableColumns count="6">
    <tableColumn id="1" xr3:uid="{65D78820-EF8D-442F-A3C5-7D85B1A6D005}" name="No" dataDxfId="79">
      <calculatedColumnFormula>IF(AD11 = 0,"", AD11 )</calculatedColumnFormula>
    </tableColumn>
    <tableColumn id="2" xr3:uid="{54F80893-FD91-4BD3-89A0-25648B6D1BF3}" name="Criteria" dataDxfId="78">
      <calculatedColumnFormula>IF(IFERROR(_xlfn.XLOOKUP($D10,Respuesta!$C:$C,Respuesta!$A:$A),0) = 0,"", _xlfn.XLOOKUP($D10,Respuesta!$C:$C,Respuesta!$A:$A))</calculatedColumnFormula>
    </tableColumn>
    <tableColumn id="3" xr3:uid="{FF18D657-BCB5-4E32-BEBE-B17A03D61F89}" name="Type" dataDxfId="77">
      <calculatedColumnFormula>IF(IFERROR(_xlfn.XLOOKUP($AB11,Respuesta!$B:$B,Respuesta!$I:$I),0) = 0,"", _xlfn.XLOOKUP($AB11,Respuesta!$B:$B,Respuesta!$I:$I))</calculatedColumnFormula>
    </tableColumn>
    <tableColumn id="4" xr3:uid="{0D5243CA-02C4-4282-B9C1-4B43862F2082}" name="Description" dataDxfId="76">
      <calculatedColumnFormula>IF(IFERROR(_xlfn.XLOOKUP($AB11,Respuesta!$B:$B,Respuesta!$E:$E),0) =0,"",(_xlfn.XLOOKUP($AB11,Respuesta!$B:$B,Respuesta!$E:$E)))</calculatedColumnFormula>
    </tableColumn>
    <tableColumn id="5" xr3:uid="{0B711C33-42CE-45E5-BA35-26C8E94671C9}" name="Date" dataDxfId="75"/>
    <tableColumn id="6" xr3:uid="{BC175F28-5FA8-4D3F-9BD6-AA9F391E6FC6}" name="Responsable" dataDxfId="74"/>
  </tableColumns>
  <tableStyleInfo name="TableStyleLight2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97DB66-EEF4-40E7-8F04-E55794AE22AD}" name="Table134" displayName="Table134" ref="D9:I30" totalsRowShown="0" headerRowDxfId="73" dataDxfId="72">
  <autoFilter ref="D9:I30" xr:uid="{05D5045B-DC1E-4F97-83FE-53DAAB8E29AC}"/>
  <tableColumns count="6">
    <tableColumn id="1" xr3:uid="{9E78BE05-4293-4557-B5F9-8963D5B9A3A7}" name="No" dataDxfId="71">
      <calculatedColumnFormula>IF(AD11 = 0,"", AD11 )</calculatedColumnFormula>
    </tableColumn>
    <tableColumn id="2" xr3:uid="{5F0CD47A-F595-465C-84BE-E7AD5CB90235}" name="Criteria" dataDxfId="70">
      <calculatedColumnFormula>IF(IFERROR(_xlfn.XLOOKUP($D10,Respuesta!$C:$C,Respuesta!$A:$A),0) = 0,"", _xlfn.XLOOKUP($D10,Respuesta!$C:$C,Respuesta!$A:$A))</calculatedColumnFormula>
    </tableColumn>
    <tableColumn id="3" xr3:uid="{AA0D9EBA-0496-4E9A-B807-6A51D84DA049}" name="Type" dataDxfId="69">
      <calculatedColumnFormula>IF(IFERROR(_xlfn.XLOOKUP($AB11,Respuesta!$B:$B,Respuesta!$I:$I),0) = 0,"", _xlfn.XLOOKUP($AB11,Respuesta!$B:$B,Respuesta!$I:$I))</calculatedColumnFormula>
    </tableColumn>
    <tableColumn id="4" xr3:uid="{48B005EE-4B45-4018-A12A-113CFFB2E3D5}" name="Description" dataDxfId="68">
      <calculatedColumnFormula>IF(IFERROR(_xlfn.XLOOKUP($AB11,Respuesta!$B:$B,Respuesta!$E:$E),0) =0,"",(_xlfn.XLOOKUP($AB11,Respuesta!$B:$B,Respuesta!$E:$E)))</calculatedColumnFormula>
    </tableColumn>
    <tableColumn id="5" xr3:uid="{4AA2205E-1074-4594-87DA-4075D81CF7E6}" name="Date" dataDxfId="67"/>
    <tableColumn id="6" xr3:uid="{E3951826-B8D3-4584-B951-69423F42A4C7}" name="Responsable" dataDxfId="66"/>
  </tableColumns>
  <tableStyleInfo name="TableStyleLight2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ABC0E58-B6B8-40B0-A404-4F1C52AD9E8F}" name="Table1345" displayName="Table1345" ref="D9:I32" totalsRowShown="0" headerRowDxfId="65" dataDxfId="64">
  <autoFilter ref="D9:I32" xr:uid="{05D5045B-DC1E-4F97-83FE-53DAAB8E29AC}"/>
  <tableColumns count="6">
    <tableColumn id="1" xr3:uid="{1B2D9BDA-8A0D-442B-B9B9-8660E5538405}" name="No" dataDxfId="63">
      <calculatedColumnFormula>IF(AD11 = 0,"", AD11 )</calculatedColumnFormula>
    </tableColumn>
    <tableColumn id="2" xr3:uid="{49DC341F-8BBD-4862-811E-7172658D0BA4}" name="Criteria" dataDxfId="62">
      <calculatedColumnFormula>IF(IFERROR(_xlfn.XLOOKUP($D10,Respuesta!$C:$C,Respuesta!$A:$A),0) = 0,"", _xlfn.XLOOKUP($D10,Respuesta!$C:$C,Respuesta!$A:$A))</calculatedColumnFormula>
    </tableColumn>
    <tableColumn id="3" xr3:uid="{259E1947-74D8-4FA4-9B2E-CDBD570535A5}" name="Type" dataDxfId="61">
      <calculatedColumnFormula>IF(IFERROR(_xlfn.XLOOKUP($AB11,Respuesta!$B:$B,Respuesta!$I:$I),0) = 0,"", _xlfn.XLOOKUP($AB11,Respuesta!$B:$B,Respuesta!$I:$I))</calculatedColumnFormula>
    </tableColumn>
    <tableColumn id="4" xr3:uid="{C3395196-4558-47A9-8BF2-32FAA61B9D82}" name="Description" dataDxfId="60">
      <calculatedColumnFormula>IF(IFERROR(_xlfn.XLOOKUP($AB11,Respuesta!$B:$B,Respuesta!$E:$E),0) =0,"",(_xlfn.XLOOKUP($AB11,Respuesta!$B:$B,Respuesta!$E:$E)))</calculatedColumnFormula>
    </tableColumn>
    <tableColumn id="5" xr3:uid="{F49C8695-DBFA-4CC9-8774-7FADE506A356}" name="Date" dataDxfId="59"/>
    <tableColumn id="6" xr3:uid="{518E0A04-E232-485C-A9B4-5EA2E970657A}" name="Responsable" dataDxfId="58"/>
  </tableColumns>
  <tableStyleInfo name="TableStyleLight2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AD27BC2-FE06-4019-81CA-5884E3092508}" name="Table13456" displayName="Table13456" ref="D9:I25" totalsRowShown="0" headerRowDxfId="57" dataDxfId="56">
  <autoFilter ref="D9:I25" xr:uid="{05D5045B-DC1E-4F97-83FE-53DAAB8E29AC}"/>
  <tableColumns count="6">
    <tableColumn id="1" xr3:uid="{962A902E-110B-474C-B63E-7FC6AED204B9}" name="No" dataDxfId="55">
      <calculatedColumnFormula>IF(AD11 = 0,"", AD11 )</calculatedColumnFormula>
    </tableColumn>
    <tableColumn id="2" xr3:uid="{C38077F9-4F75-4E8A-BBFE-7D114243DA93}" name="Criteria" dataDxfId="54">
      <calculatedColumnFormula>IF(IFERROR(_xlfn.XLOOKUP($D10,Respuesta!$C:$C,Respuesta!$A:$A),0) = 0,"", _xlfn.XLOOKUP($D10,Respuesta!$C:$C,Respuesta!$A:$A))</calculatedColumnFormula>
    </tableColumn>
    <tableColumn id="3" xr3:uid="{63B2358B-6A2D-428E-969E-8932782ED834}" name="Type" dataDxfId="53">
      <calculatedColumnFormula>IF(IFERROR(_xlfn.XLOOKUP($AB11,Respuesta!$B:$B,Respuesta!$I:$I),0) = 0,"", _xlfn.XLOOKUP($AB11,Respuesta!$B:$B,Respuesta!$I:$I))</calculatedColumnFormula>
    </tableColumn>
    <tableColumn id="4" xr3:uid="{9623190D-5CB2-4D67-ADC5-A2884B35BC29}" name="Description" dataDxfId="52">
      <calculatedColumnFormula>IF(IFERROR(_xlfn.XLOOKUP($AB11,Respuesta!$B:$B,Respuesta!$E:$E),0) =0,"",(_xlfn.XLOOKUP($AB11,Respuesta!$B:$B,Respuesta!$E:$E)))</calculatedColumnFormula>
    </tableColumn>
    <tableColumn id="5" xr3:uid="{EEC4D291-CE71-453B-8E38-97477B24074F}" name="Date" dataDxfId="51"/>
    <tableColumn id="6" xr3:uid="{682D80E2-EA99-4773-A9EF-0B999B41EE81}" name="Responsable" dataDxfId="50"/>
  </tableColumns>
  <tableStyleInfo name="TableStyleLight2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631D72F-DEEE-4C6A-8050-4AE7586C9067}" name="Table134567" displayName="Table134567" ref="D9:I29" totalsRowShown="0" headerRowDxfId="49" dataDxfId="48">
  <autoFilter ref="D9:I29" xr:uid="{05D5045B-DC1E-4F97-83FE-53DAAB8E29AC}"/>
  <tableColumns count="6">
    <tableColumn id="1" xr3:uid="{E752BE96-F6D2-4119-9292-840C3EC46349}" name="No" dataDxfId="47">
      <calculatedColumnFormula>IF(AD11 = 0,"", AD11 )</calculatedColumnFormula>
    </tableColumn>
    <tableColumn id="2" xr3:uid="{F3FF0E06-8E5D-4B34-8F0E-AD7067B59ABD}" name="Criteria" dataDxfId="46">
      <calculatedColumnFormula>IF(IFERROR(_xlfn.XLOOKUP($D10,Respuesta!$C:$C,Respuesta!$A:$A),0) = 0,"", _xlfn.XLOOKUP($D10,Respuesta!$C:$C,Respuesta!$A:$A))</calculatedColumnFormula>
    </tableColumn>
    <tableColumn id="3" xr3:uid="{579996C4-DBA3-4153-A452-A1A08FD0FB8F}" name="Type" dataDxfId="45">
      <calculatedColumnFormula>IF(IFERROR(_xlfn.XLOOKUP($AB11,Respuesta!$B:$B,Respuesta!$I:$I),0) = 0,"", _xlfn.XLOOKUP($AB11,Respuesta!$B:$B,Respuesta!$I:$I))</calculatedColumnFormula>
    </tableColumn>
    <tableColumn id="4" xr3:uid="{85911797-BDA9-4285-8628-9157EFEDDFF6}" name="Description" dataDxfId="44">
      <calculatedColumnFormula>IF(IFERROR(_xlfn.XLOOKUP($AB11,Respuesta!$B:$B,Respuesta!$E:$E),0) =0,"",(_xlfn.XLOOKUP($AB11,Respuesta!$B:$B,Respuesta!$E:$E)))</calculatedColumnFormula>
    </tableColumn>
    <tableColumn id="5" xr3:uid="{315AD785-0BE1-4064-A2D8-ED1B5F72E9B0}" name="Date" dataDxfId="43"/>
    <tableColumn id="6" xr3:uid="{A516F73F-5CAB-46DD-B83B-0210B2CCACB8}" name="Responsable" dataDxfId="42"/>
  </tableColumns>
  <tableStyleInfo name="TableStyleLight2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D77F977-30BF-423E-B8EA-671E06625621}" name="Table1345678" displayName="Table1345678" ref="D10:I19" totalsRowShown="0" headerRowDxfId="41" dataDxfId="40">
  <autoFilter ref="D10:I19" xr:uid="{05D5045B-DC1E-4F97-83FE-53DAAB8E29AC}"/>
  <tableColumns count="6">
    <tableColumn id="1" xr3:uid="{FE96057D-303A-47A8-9D05-6CA412A6D0A7}" name="No" dataDxfId="39">
      <calculatedColumnFormula>IF(AD12 = 0,"", AD12 )</calculatedColumnFormula>
    </tableColumn>
    <tableColumn id="2" xr3:uid="{96249788-6B5D-4C87-94FE-F33147549ABB}" name="Criteria" dataDxfId="38">
      <calculatedColumnFormula>IF(IFERROR(_xlfn.XLOOKUP($D11,Respuesta!$C:$C,Respuesta!$A:$A),0) = 0,"", _xlfn.XLOOKUP($D11,Respuesta!$C:$C,Respuesta!$A:$A))</calculatedColumnFormula>
    </tableColumn>
    <tableColumn id="3" xr3:uid="{F4B37F87-F18B-4969-ABC9-178C8F0E163B}" name="Type" dataDxfId="37">
      <calculatedColumnFormula>IF(IFERROR(_xlfn.XLOOKUP($AB12,Respuesta!$B:$B,Respuesta!$I:$I),0) = 0,"", _xlfn.XLOOKUP($AB12,Respuesta!$B:$B,Respuesta!$I:$I))</calculatedColumnFormula>
    </tableColumn>
    <tableColumn id="4" xr3:uid="{BD797DFD-9FCF-443F-AB9F-081B575884BD}" name="Description" dataDxfId="36">
      <calculatedColumnFormula>IF(IFERROR(_xlfn.XLOOKUP($AB12,Respuesta!$B:$B,Respuesta!$E:$E),0) =0,"",(_xlfn.XLOOKUP($AB12,Respuesta!$B:$B,Respuesta!$E:$E)))</calculatedColumnFormula>
    </tableColumn>
    <tableColumn id="5" xr3:uid="{8FD8BBCD-2A4C-4B0F-8C7D-F9C8EF07741E}" name="Date" dataDxfId="35"/>
    <tableColumn id="6" xr3:uid="{C9D605EE-795B-4B22-B07A-C5041C368A49}" name="Responsable" dataDxfId="34"/>
  </tableColumns>
  <tableStyleInfo name="TableStyleLight2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1B4CF00-028D-4C38-A48B-D8204AC8943A}" name="Table13456789" displayName="Table13456789" ref="D10:I19" totalsRowShown="0" headerRowDxfId="33" dataDxfId="32">
  <autoFilter ref="D10:I19" xr:uid="{05D5045B-DC1E-4F97-83FE-53DAAB8E29AC}"/>
  <tableColumns count="6">
    <tableColumn id="1" xr3:uid="{2CC9E51A-F7CD-49FD-8B55-A4CB5511028A}" name="No" dataDxfId="31">
      <calculatedColumnFormula>IF(AD12 = 0,"", AD12 )</calculatedColumnFormula>
    </tableColumn>
    <tableColumn id="2" xr3:uid="{B0E3ACD0-0EBE-4802-87D1-ACB63D40E3E8}" name="Criteria" dataDxfId="30">
      <calculatedColumnFormula>IF(IFERROR(_xlfn.XLOOKUP($D11,Respuesta!$C:$C,Respuesta!$A:$A),0) = 0,"", _xlfn.XLOOKUP($D11,Respuesta!$C:$C,Respuesta!$A:$A))</calculatedColumnFormula>
    </tableColumn>
    <tableColumn id="3" xr3:uid="{D6C72047-AFF1-4128-AD64-2C00E0A9ECA4}" name="Type" dataDxfId="29">
      <calculatedColumnFormula>IF(IFERROR(_xlfn.XLOOKUP($AB12,Respuesta!$B:$B,Respuesta!$I:$I),0) = 0,"", _xlfn.XLOOKUP($AB12,Respuesta!$B:$B,Respuesta!$I:$I))</calculatedColumnFormula>
    </tableColumn>
    <tableColumn id="4" xr3:uid="{DB72B59E-E52A-4CCF-BFAB-996ECCE83B00}" name="Description" dataDxfId="28">
      <calculatedColumnFormula>IF(IFERROR(_xlfn.XLOOKUP($AB12,Respuesta!$B:$B,Respuesta!$E:$E),0) =0,"",(_xlfn.XLOOKUP($AB12,Respuesta!$B:$B,Respuesta!$E:$E)))</calculatedColumnFormula>
    </tableColumn>
    <tableColumn id="5" xr3:uid="{0F52B59F-9CCE-45B5-8513-4DB373F9F42E}" name="Date" dataDxfId="27"/>
    <tableColumn id="6" xr3:uid="{6BE3DB3D-2E6C-4EB0-ABB0-D2120DE75340}" name="Responsable" dataDxfId="26"/>
  </tableColumns>
  <tableStyleInfo name="TableStyleLight2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93205C0-440E-4C06-84DE-268AC2A12AB6}" name="Table1345678910" displayName="Table1345678910" ref="D9:I19" totalsRowShown="0" headerRowDxfId="25" dataDxfId="24">
  <autoFilter ref="D9:I19" xr:uid="{05D5045B-DC1E-4F97-83FE-53DAAB8E29AC}"/>
  <tableColumns count="6">
    <tableColumn id="1" xr3:uid="{AF045969-76FF-432D-B927-C7C727E123CE}" name="No" dataDxfId="23">
      <calculatedColumnFormula>IF(AD11 = 0,"", AD11 )</calculatedColumnFormula>
    </tableColumn>
    <tableColumn id="2" xr3:uid="{EC4CC6E2-EC49-4858-9B32-9F65CBBBCCDD}" name="Criteria" dataDxfId="22">
      <calculatedColumnFormula>IF(IFERROR(_xlfn.XLOOKUP($D10,Respuesta!$C:$C,Respuesta!$A:$A),0) = 0,"", _xlfn.XLOOKUP($D10,Respuesta!$C:$C,Respuesta!$A:$A))</calculatedColumnFormula>
    </tableColumn>
    <tableColumn id="3" xr3:uid="{C90E8412-D702-4F3F-BF2B-4A7F4E11CD70}" name="Type" dataDxfId="21">
      <calculatedColumnFormula>IF(IFERROR(_xlfn.XLOOKUP($AB11,Respuesta!$B:$B,Respuesta!$I:$I),0) = 0,"", _xlfn.XLOOKUP($AB11,Respuesta!$B:$B,Respuesta!$I:$I))</calculatedColumnFormula>
    </tableColumn>
    <tableColumn id="4" xr3:uid="{048D43B1-EF9D-46BE-A152-B6A5477DBCAD}" name="Description" dataDxfId="20">
      <calculatedColumnFormula>IF(IFERROR(_xlfn.XLOOKUP($AB11,Respuesta!$B:$B,Respuesta!$E:$E),0) =0,"",(_xlfn.XLOOKUP($AB11,Respuesta!$B:$B,Respuesta!$E:$E)))</calculatedColumnFormula>
    </tableColumn>
    <tableColumn id="5" xr3:uid="{4740C3A0-5EF8-491A-9FA3-F5B5725A0EEC}" name="Date" dataDxfId="19"/>
    <tableColumn id="6" xr3:uid="{C99A3ADB-F294-4AF2-BE46-93E2AA226067}" name="Responsable" dataDxfId="18"/>
  </tableColumns>
  <tableStyleInfo name="TableStyleLight2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D97E026-8960-4AA6-9550-7029C9502F66}" name="Table1345611" displayName="Table1345611" ref="D10:I37" totalsRowShown="0" headerRowDxfId="17" dataDxfId="16">
  <autoFilter ref="D10:I37" xr:uid="{05D5045B-DC1E-4F97-83FE-53DAAB8E29AC}"/>
  <tableColumns count="6">
    <tableColumn id="1" xr3:uid="{CF044D62-E226-4E8E-93C7-0BD85F5211E7}" name="No" dataDxfId="15">
      <calculatedColumnFormula>IF(AD12 = 0,"", AD12 )</calculatedColumnFormula>
    </tableColumn>
    <tableColumn id="2" xr3:uid="{B0A430B2-CB5D-4421-8671-25BE4B5E0183}" name="Criteria" dataDxfId="14">
      <calculatedColumnFormula>IF(IFERROR(_xlfn.XLOOKUP($D11,Respuesta!$C:$C,Respuesta!$A:$A),0) = 0,"", _xlfn.XLOOKUP($D11,Respuesta!$C:$C,Respuesta!$A:$A))</calculatedColumnFormula>
    </tableColumn>
    <tableColumn id="3" xr3:uid="{142FB15F-4C0E-4D48-9D46-2F3F69108241}" name="Type" dataDxfId="13">
      <calculatedColumnFormula>IF(IFERROR(_xlfn.XLOOKUP($AB12,Respuesta!$B:$B,Respuesta!$I:$I),0) = 0,"", _xlfn.XLOOKUP($AB12,Respuesta!$B:$B,Respuesta!$I:$I))</calculatedColumnFormula>
    </tableColumn>
    <tableColumn id="4" xr3:uid="{9FE67FA4-43AE-47AC-AEB3-D0F2C8E51DEE}" name="Description" dataDxfId="12">
      <calculatedColumnFormula>IF(IFERROR(_xlfn.XLOOKUP($AB12,Respuesta!$B:$B,Respuesta!$E:$E),0) =0,"",(_xlfn.XLOOKUP($AB12,Respuesta!$B:$B,Respuesta!$E:$E)))</calculatedColumnFormula>
    </tableColumn>
    <tableColumn id="5" xr3:uid="{F1927D86-3994-4629-93F8-6B06A86E1F8E}" name="Date" dataDxfId="11"/>
    <tableColumn id="6" xr3:uid="{6AED1129-FCA9-4C61-A85D-2B778820347C}" name="Responsable" dataDxfId="10"/>
  </tableColumns>
  <tableStyleInfo name="TableStyleLight2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50E1CDAC-95DA-4361-82BB-894549559A58}" name="TotalResum" displayName="TotalResum" ref="D9:K333" totalsRowShown="0" headerRowDxfId="9" dataDxfId="8">
  <autoFilter ref="D9:K333" xr:uid="{05D5045B-DC1E-4F97-83FE-53DAAB8E29AC}">
    <filterColumn colId="4">
      <filters blank="1">
        <filter val="Comunication/Engagement"/>
      </filters>
    </filterColumn>
    <filterColumn colId="7">
      <filters>
        <filter val="Black"/>
        <filter val="Si"/>
      </filters>
    </filterColumn>
  </autoFilter>
  <tableColumns count="8">
    <tableColumn id="1" xr3:uid="{D6F2C8C6-E429-4DF9-A5AD-3E7859ED971F}" name="No" dataDxfId="7"/>
    <tableColumn id="8" xr3:uid="{8DEC80D7-7E63-4FF3-960A-F5B41A4409FC}" name="Principle" dataDxfId="6">
      <calculatedColumnFormula>+LEFT(TotalResum[[#This Row],[Criterios]],(FIND(".",TotalResum[[#This Row],[Criterios]])-1))</calculatedColumnFormula>
    </tableColumn>
    <tableColumn id="2" xr3:uid="{839761CB-9F95-4934-AB74-3D6B472D9F08}" name="Criterios" dataDxfId="5">
      <calculatedColumnFormula>_xlfn.XLOOKUP(TotalResum[[#This Row],[No]],Respuesta!C:C,Respuesta!A:A)</calculatedColumnFormula>
    </tableColumn>
    <tableColumn id="3" xr3:uid="{D5E25D04-2340-45F0-9076-52B4E17B1DED}" name="Questions" dataDxfId="4"/>
    <tableColumn id="4" xr3:uid="{218EDD0B-4B23-47DA-AFF9-79A0EDB58143}" name="Activity" dataDxfId="3"/>
    <tableColumn id="5" xr3:uid="{D6E7B1AF-A966-4171-9666-B6BD3A17B46A}" name="Description" dataDxfId="2"/>
    <tableColumn id="6" xr3:uid="{01E8A40D-D5FF-48CB-AEA5-D3BE7599B035}" name="Responsable" dataDxfId="1"/>
    <tableColumn id="7" xr3:uid="{BC22C802-06AA-4AA4-AFF7-9E9D63BB7DEB}" name="Apply?" dataDxfId="0">
      <calculatedColumnFormula>IF(_xlfn.XLOOKUP(TotalResum[[#This Row],[No]],$Z:$Z,$Y:$Y) = "Si","Si","Null")</calculatedColumnFormula>
    </tableColumn>
  </tableColumns>
  <tableStyleInfo name="TableStyleLight2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2.xml"/><Relationship Id="rId6" Type="http://schemas.openxmlformats.org/officeDocument/2006/relationships/image" Target="../media/image3.emf"/><Relationship Id="rId5" Type="http://schemas.openxmlformats.org/officeDocument/2006/relationships/control" Target="../activeX/activeX2.xml"/><Relationship Id="rId4" Type="http://schemas.openxmlformats.org/officeDocument/2006/relationships/image" Target="../media/image2.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3" Type="http://schemas.openxmlformats.org/officeDocument/2006/relationships/image" Target="../media/image15.emf"/><Relationship Id="rId18" Type="http://schemas.openxmlformats.org/officeDocument/2006/relationships/control" Target="../activeX/activeX10.xml"/><Relationship Id="rId26" Type="http://schemas.openxmlformats.org/officeDocument/2006/relationships/control" Target="../activeX/activeX14.xml"/><Relationship Id="rId3" Type="http://schemas.openxmlformats.org/officeDocument/2006/relationships/vmlDrawing" Target="../drawings/vmlDrawing2.vml"/><Relationship Id="rId21" Type="http://schemas.openxmlformats.org/officeDocument/2006/relationships/image" Target="../media/image19.emf"/><Relationship Id="rId7" Type="http://schemas.openxmlformats.org/officeDocument/2006/relationships/image" Target="../media/image12.emf"/><Relationship Id="rId12" Type="http://schemas.openxmlformats.org/officeDocument/2006/relationships/control" Target="../activeX/activeX7.xml"/><Relationship Id="rId17" Type="http://schemas.openxmlformats.org/officeDocument/2006/relationships/image" Target="../media/image17.emf"/><Relationship Id="rId25" Type="http://schemas.openxmlformats.org/officeDocument/2006/relationships/image" Target="../media/image21.emf"/><Relationship Id="rId33" Type="http://schemas.openxmlformats.org/officeDocument/2006/relationships/image" Target="../media/image25.emf"/><Relationship Id="rId2" Type="http://schemas.openxmlformats.org/officeDocument/2006/relationships/drawing" Target="../drawings/drawing4.xml"/><Relationship Id="rId16" Type="http://schemas.openxmlformats.org/officeDocument/2006/relationships/control" Target="../activeX/activeX9.xml"/><Relationship Id="rId20" Type="http://schemas.openxmlformats.org/officeDocument/2006/relationships/control" Target="../activeX/activeX11.xml"/><Relationship Id="rId29" Type="http://schemas.openxmlformats.org/officeDocument/2006/relationships/image" Target="../media/image23.emf"/><Relationship Id="rId1" Type="http://schemas.openxmlformats.org/officeDocument/2006/relationships/printerSettings" Target="../printerSettings/printerSettings3.bin"/><Relationship Id="rId6" Type="http://schemas.openxmlformats.org/officeDocument/2006/relationships/control" Target="../activeX/activeX4.xml"/><Relationship Id="rId11" Type="http://schemas.openxmlformats.org/officeDocument/2006/relationships/image" Target="../media/image14.emf"/><Relationship Id="rId24" Type="http://schemas.openxmlformats.org/officeDocument/2006/relationships/control" Target="../activeX/activeX13.xml"/><Relationship Id="rId32" Type="http://schemas.openxmlformats.org/officeDocument/2006/relationships/control" Target="../activeX/activeX17.xml"/><Relationship Id="rId5" Type="http://schemas.openxmlformats.org/officeDocument/2006/relationships/image" Target="../media/image11.emf"/><Relationship Id="rId15" Type="http://schemas.openxmlformats.org/officeDocument/2006/relationships/image" Target="../media/image16.emf"/><Relationship Id="rId23" Type="http://schemas.openxmlformats.org/officeDocument/2006/relationships/image" Target="../media/image20.emf"/><Relationship Id="rId28" Type="http://schemas.openxmlformats.org/officeDocument/2006/relationships/control" Target="../activeX/activeX15.xml"/><Relationship Id="rId10" Type="http://schemas.openxmlformats.org/officeDocument/2006/relationships/control" Target="../activeX/activeX6.xml"/><Relationship Id="rId19" Type="http://schemas.openxmlformats.org/officeDocument/2006/relationships/image" Target="../media/image18.emf"/><Relationship Id="rId31" Type="http://schemas.openxmlformats.org/officeDocument/2006/relationships/image" Target="../media/image24.emf"/><Relationship Id="rId4" Type="http://schemas.openxmlformats.org/officeDocument/2006/relationships/control" Target="../activeX/activeX3.xml"/><Relationship Id="rId9" Type="http://schemas.openxmlformats.org/officeDocument/2006/relationships/image" Target="../media/image13.emf"/><Relationship Id="rId14" Type="http://schemas.openxmlformats.org/officeDocument/2006/relationships/control" Target="../activeX/activeX8.xml"/><Relationship Id="rId22" Type="http://schemas.openxmlformats.org/officeDocument/2006/relationships/control" Target="../activeX/activeX12.xml"/><Relationship Id="rId27" Type="http://schemas.openxmlformats.org/officeDocument/2006/relationships/image" Target="../media/image22.emf"/><Relationship Id="rId30" Type="http://schemas.openxmlformats.org/officeDocument/2006/relationships/control" Target="../activeX/activeX16.xml"/><Relationship Id="rId8"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8" Type="http://schemas.openxmlformats.org/officeDocument/2006/relationships/image" Target="../media/image34.emf"/><Relationship Id="rId13" Type="http://schemas.openxmlformats.org/officeDocument/2006/relationships/control" Target="../activeX/activeX23.xml"/><Relationship Id="rId18" Type="http://schemas.openxmlformats.org/officeDocument/2006/relationships/image" Target="../media/image39.emf"/><Relationship Id="rId26" Type="http://schemas.openxmlformats.org/officeDocument/2006/relationships/image" Target="../media/image43.emf"/><Relationship Id="rId3" Type="http://schemas.openxmlformats.org/officeDocument/2006/relationships/control" Target="../activeX/activeX18.xml"/><Relationship Id="rId21" Type="http://schemas.openxmlformats.org/officeDocument/2006/relationships/control" Target="../activeX/activeX27.xml"/><Relationship Id="rId7" Type="http://schemas.openxmlformats.org/officeDocument/2006/relationships/control" Target="../activeX/activeX20.xml"/><Relationship Id="rId12" Type="http://schemas.openxmlformats.org/officeDocument/2006/relationships/image" Target="../media/image36.emf"/><Relationship Id="rId17" Type="http://schemas.openxmlformats.org/officeDocument/2006/relationships/control" Target="../activeX/activeX25.xml"/><Relationship Id="rId25" Type="http://schemas.openxmlformats.org/officeDocument/2006/relationships/control" Target="../activeX/activeX29.xml"/><Relationship Id="rId2" Type="http://schemas.openxmlformats.org/officeDocument/2006/relationships/vmlDrawing" Target="../drawings/vmlDrawing3.vml"/><Relationship Id="rId16" Type="http://schemas.openxmlformats.org/officeDocument/2006/relationships/image" Target="../media/image38.emf"/><Relationship Id="rId20" Type="http://schemas.openxmlformats.org/officeDocument/2006/relationships/image" Target="../media/image40.emf"/><Relationship Id="rId29" Type="http://schemas.openxmlformats.org/officeDocument/2006/relationships/control" Target="../activeX/activeX31.xml"/><Relationship Id="rId1" Type="http://schemas.openxmlformats.org/officeDocument/2006/relationships/drawing" Target="../drawings/drawing5.xml"/><Relationship Id="rId6" Type="http://schemas.openxmlformats.org/officeDocument/2006/relationships/image" Target="../media/image33.emf"/><Relationship Id="rId11" Type="http://schemas.openxmlformats.org/officeDocument/2006/relationships/control" Target="../activeX/activeX22.xml"/><Relationship Id="rId24" Type="http://schemas.openxmlformats.org/officeDocument/2006/relationships/image" Target="../media/image42.emf"/><Relationship Id="rId32" Type="http://schemas.openxmlformats.org/officeDocument/2006/relationships/image" Target="../media/image46.emf"/><Relationship Id="rId5" Type="http://schemas.openxmlformats.org/officeDocument/2006/relationships/control" Target="../activeX/activeX19.xml"/><Relationship Id="rId15" Type="http://schemas.openxmlformats.org/officeDocument/2006/relationships/control" Target="../activeX/activeX24.xml"/><Relationship Id="rId23" Type="http://schemas.openxmlformats.org/officeDocument/2006/relationships/control" Target="../activeX/activeX28.xml"/><Relationship Id="rId28" Type="http://schemas.openxmlformats.org/officeDocument/2006/relationships/image" Target="../media/image44.emf"/><Relationship Id="rId10" Type="http://schemas.openxmlformats.org/officeDocument/2006/relationships/image" Target="../media/image35.emf"/><Relationship Id="rId19" Type="http://schemas.openxmlformats.org/officeDocument/2006/relationships/control" Target="../activeX/activeX26.xml"/><Relationship Id="rId31" Type="http://schemas.openxmlformats.org/officeDocument/2006/relationships/control" Target="../activeX/activeX32.xml"/><Relationship Id="rId4" Type="http://schemas.openxmlformats.org/officeDocument/2006/relationships/image" Target="../media/image32.emf"/><Relationship Id="rId9" Type="http://schemas.openxmlformats.org/officeDocument/2006/relationships/control" Target="../activeX/activeX21.xml"/><Relationship Id="rId14" Type="http://schemas.openxmlformats.org/officeDocument/2006/relationships/image" Target="../media/image37.emf"/><Relationship Id="rId22" Type="http://schemas.openxmlformats.org/officeDocument/2006/relationships/image" Target="../media/image41.emf"/><Relationship Id="rId27" Type="http://schemas.openxmlformats.org/officeDocument/2006/relationships/control" Target="../activeX/activeX30.xml"/><Relationship Id="rId30" Type="http://schemas.openxmlformats.org/officeDocument/2006/relationships/image" Target="../media/image45.emf"/></Relationships>
</file>

<file path=xl/worksheets/_rels/sheet6.xml.rels><?xml version="1.0" encoding="UTF-8" standalone="yes"?>
<Relationships xmlns="http://schemas.openxmlformats.org/package/2006/relationships"><Relationship Id="rId13" Type="http://schemas.openxmlformats.org/officeDocument/2006/relationships/image" Target="../media/image52.emf"/><Relationship Id="rId18" Type="http://schemas.openxmlformats.org/officeDocument/2006/relationships/control" Target="../activeX/activeX40.xml"/><Relationship Id="rId26" Type="http://schemas.openxmlformats.org/officeDocument/2006/relationships/control" Target="../activeX/activeX44.xml"/><Relationship Id="rId3" Type="http://schemas.openxmlformats.org/officeDocument/2006/relationships/vmlDrawing" Target="../drawings/vmlDrawing4.vml"/><Relationship Id="rId21" Type="http://schemas.openxmlformats.org/officeDocument/2006/relationships/image" Target="../media/image56.emf"/><Relationship Id="rId7" Type="http://schemas.openxmlformats.org/officeDocument/2006/relationships/image" Target="../media/image49.emf"/><Relationship Id="rId12" Type="http://schemas.openxmlformats.org/officeDocument/2006/relationships/control" Target="../activeX/activeX37.xml"/><Relationship Id="rId17" Type="http://schemas.openxmlformats.org/officeDocument/2006/relationships/image" Target="../media/image54.emf"/><Relationship Id="rId25" Type="http://schemas.openxmlformats.org/officeDocument/2006/relationships/image" Target="../media/image58.emf"/><Relationship Id="rId33" Type="http://schemas.openxmlformats.org/officeDocument/2006/relationships/image" Target="../media/image62.emf"/><Relationship Id="rId2" Type="http://schemas.openxmlformats.org/officeDocument/2006/relationships/drawing" Target="../drawings/drawing6.xml"/><Relationship Id="rId16" Type="http://schemas.openxmlformats.org/officeDocument/2006/relationships/control" Target="../activeX/activeX39.xml"/><Relationship Id="rId20" Type="http://schemas.openxmlformats.org/officeDocument/2006/relationships/control" Target="../activeX/activeX41.xml"/><Relationship Id="rId29" Type="http://schemas.openxmlformats.org/officeDocument/2006/relationships/image" Target="../media/image60.emf"/><Relationship Id="rId1" Type="http://schemas.openxmlformats.org/officeDocument/2006/relationships/printerSettings" Target="../printerSettings/printerSettings4.bin"/><Relationship Id="rId6" Type="http://schemas.openxmlformats.org/officeDocument/2006/relationships/control" Target="../activeX/activeX34.xml"/><Relationship Id="rId11" Type="http://schemas.openxmlformats.org/officeDocument/2006/relationships/image" Target="../media/image51.emf"/><Relationship Id="rId24" Type="http://schemas.openxmlformats.org/officeDocument/2006/relationships/control" Target="../activeX/activeX43.xml"/><Relationship Id="rId32" Type="http://schemas.openxmlformats.org/officeDocument/2006/relationships/control" Target="../activeX/activeX47.xml"/><Relationship Id="rId5" Type="http://schemas.openxmlformats.org/officeDocument/2006/relationships/image" Target="../media/image48.emf"/><Relationship Id="rId15" Type="http://schemas.openxmlformats.org/officeDocument/2006/relationships/image" Target="../media/image53.emf"/><Relationship Id="rId23" Type="http://schemas.openxmlformats.org/officeDocument/2006/relationships/image" Target="../media/image57.emf"/><Relationship Id="rId28" Type="http://schemas.openxmlformats.org/officeDocument/2006/relationships/control" Target="../activeX/activeX45.xml"/><Relationship Id="rId10" Type="http://schemas.openxmlformats.org/officeDocument/2006/relationships/control" Target="../activeX/activeX36.xml"/><Relationship Id="rId19" Type="http://schemas.openxmlformats.org/officeDocument/2006/relationships/image" Target="../media/image55.emf"/><Relationship Id="rId31" Type="http://schemas.openxmlformats.org/officeDocument/2006/relationships/image" Target="../media/image61.emf"/><Relationship Id="rId4" Type="http://schemas.openxmlformats.org/officeDocument/2006/relationships/control" Target="../activeX/activeX33.xml"/><Relationship Id="rId9" Type="http://schemas.openxmlformats.org/officeDocument/2006/relationships/image" Target="../media/image50.emf"/><Relationship Id="rId14" Type="http://schemas.openxmlformats.org/officeDocument/2006/relationships/control" Target="../activeX/activeX38.xml"/><Relationship Id="rId22" Type="http://schemas.openxmlformats.org/officeDocument/2006/relationships/control" Target="../activeX/activeX42.xml"/><Relationship Id="rId27" Type="http://schemas.openxmlformats.org/officeDocument/2006/relationships/image" Target="../media/image59.emf"/><Relationship Id="rId30" Type="http://schemas.openxmlformats.org/officeDocument/2006/relationships/control" Target="../activeX/activeX46.xml"/><Relationship Id="rId8" Type="http://schemas.openxmlformats.org/officeDocument/2006/relationships/control" Target="../activeX/activeX35.xml"/></Relationships>
</file>

<file path=xl/worksheets/_rels/sheet7.xml.rels><?xml version="1.0" encoding="UTF-8" standalone="yes"?>
<Relationships xmlns="http://schemas.openxmlformats.org/package/2006/relationships"><Relationship Id="rId13" Type="http://schemas.openxmlformats.org/officeDocument/2006/relationships/image" Target="../media/image67.emf"/><Relationship Id="rId18" Type="http://schemas.openxmlformats.org/officeDocument/2006/relationships/control" Target="../activeX/activeX55.xml"/><Relationship Id="rId26" Type="http://schemas.openxmlformats.org/officeDocument/2006/relationships/control" Target="../activeX/activeX59.xml"/><Relationship Id="rId3" Type="http://schemas.openxmlformats.org/officeDocument/2006/relationships/vmlDrawing" Target="../drawings/vmlDrawing5.vml"/><Relationship Id="rId21" Type="http://schemas.openxmlformats.org/officeDocument/2006/relationships/image" Target="../media/image71.emf"/><Relationship Id="rId7" Type="http://schemas.openxmlformats.org/officeDocument/2006/relationships/image" Target="../media/image64.emf"/><Relationship Id="rId12" Type="http://schemas.openxmlformats.org/officeDocument/2006/relationships/control" Target="../activeX/activeX52.xml"/><Relationship Id="rId17" Type="http://schemas.openxmlformats.org/officeDocument/2006/relationships/image" Target="../media/image69.emf"/><Relationship Id="rId25" Type="http://schemas.openxmlformats.org/officeDocument/2006/relationships/image" Target="../media/image73.emf"/><Relationship Id="rId33" Type="http://schemas.openxmlformats.org/officeDocument/2006/relationships/image" Target="../media/image77.emf"/><Relationship Id="rId2" Type="http://schemas.openxmlformats.org/officeDocument/2006/relationships/drawing" Target="../drawings/drawing7.xml"/><Relationship Id="rId16" Type="http://schemas.openxmlformats.org/officeDocument/2006/relationships/control" Target="../activeX/activeX54.xml"/><Relationship Id="rId20" Type="http://schemas.openxmlformats.org/officeDocument/2006/relationships/control" Target="../activeX/activeX56.xml"/><Relationship Id="rId29" Type="http://schemas.openxmlformats.org/officeDocument/2006/relationships/image" Target="../media/image75.emf"/><Relationship Id="rId1" Type="http://schemas.openxmlformats.org/officeDocument/2006/relationships/printerSettings" Target="../printerSettings/printerSettings5.bin"/><Relationship Id="rId6" Type="http://schemas.openxmlformats.org/officeDocument/2006/relationships/control" Target="../activeX/activeX49.xml"/><Relationship Id="rId11" Type="http://schemas.openxmlformats.org/officeDocument/2006/relationships/image" Target="../media/image66.emf"/><Relationship Id="rId24" Type="http://schemas.openxmlformats.org/officeDocument/2006/relationships/control" Target="../activeX/activeX58.xml"/><Relationship Id="rId32" Type="http://schemas.openxmlformats.org/officeDocument/2006/relationships/control" Target="../activeX/activeX62.xml"/><Relationship Id="rId5" Type="http://schemas.openxmlformats.org/officeDocument/2006/relationships/image" Target="../media/image63.emf"/><Relationship Id="rId15" Type="http://schemas.openxmlformats.org/officeDocument/2006/relationships/image" Target="../media/image68.emf"/><Relationship Id="rId23" Type="http://schemas.openxmlformats.org/officeDocument/2006/relationships/image" Target="../media/image72.emf"/><Relationship Id="rId28" Type="http://schemas.openxmlformats.org/officeDocument/2006/relationships/control" Target="../activeX/activeX60.xml"/><Relationship Id="rId10" Type="http://schemas.openxmlformats.org/officeDocument/2006/relationships/control" Target="../activeX/activeX51.xml"/><Relationship Id="rId19" Type="http://schemas.openxmlformats.org/officeDocument/2006/relationships/image" Target="../media/image70.emf"/><Relationship Id="rId31" Type="http://schemas.openxmlformats.org/officeDocument/2006/relationships/image" Target="../media/image76.emf"/><Relationship Id="rId4" Type="http://schemas.openxmlformats.org/officeDocument/2006/relationships/control" Target="../activeX/activeX48.xml"/><Relationship Id="rId9" Type="http://schemas.openxmlformats.org/officeDocument/2006/relationships/image" Target="../media/image65.emf"/><Relationship Id="rId14" Type="http://schemas.openxmlformats.org/officeDocument/2006/relationships/control" Target="../activeX/activeX53.xml"/><Relationship Id="rId22" Type="http://schemas.openxmlformats.org/officeDocument/2006/relationships/control" Target="../activeX/activeX57.xml"/><Relationship Id="rId27" Type="http://schemas.openxmlformats.org/officeDocument/2006/relationships/image" Target="../media/image74.emf"/><Relationship Id="rId30" Type="http://schemas.openxmlformats.org/officeDocument/2006/relationships/control" Target="../activeX/activeX61.xml"/><Relationship Id="rId8" Type="http://schemas.openxmlformats.org/officeDocument/2006/relationships/control" Target="../activeX/activeX50.xml"/></Relationships>
</file>

<file path=xl/worksheets/_rels/sheet8.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3" Type="http://schemas.openxmlformats.org/officeDocument/2006/relationships/image" Target="../media/image82.emf"/><Relationship Id="rId18" Type="http://schemas.openxmlformats.org/officeDocument/2006/relationships/control" Target="../activeX/activeX70.xml"/><Relationship Id="rId26" Type="http://schemas.openxmlformats.org/officeDocument/2006/relationships/control" Target="../activeX/activeX74.xml"/><Relationship Id="rId39" Type="http://schemas.openxmlformats.org/officeDocument/2006/relationships/image" Target="../media/image95.emf"/><Relationship Id="rId21" Type="http://schemas.openxmlformats.org/officeDocument/2006/relationships/image" Target="../media/image86.emf"/><Relationship Id="rId34" Type="http://schemas.openxmlformats.org/officeDocument/2006/relationships/control" Target="../activeX/activeX78.xml"/><Relationship Id="rId42" Type="http://schemas.openxmlformats.org/officeDocument/2006/relationships/control" Target="../activeX/activeX82.xml"/><Relationship Id="rId47" Type="http://schemas.openxmlformats.org/officeDocument/2006/relationships/image" Target="../media/image99.emf"/><Relationship Id="rId50" Type="http://schemas.openxmlformats.org/officeDocument/2006/relationships/control" Target="../activeX/activeX86.xml"/><Relationship Id="rId55" Type="http://schemas.openxmlformats.org/officeDocument/2006/relationships/image" Target="../media/image103.emf"/><Relationship Id="rId63" Type="http://schemas.openxmlformats.org/officeDocument/2006/relationships/image" Target="../media/image107.emf"/><Relationship Id="rId7" Type="http://schemas.openxmlformats.org/officeDocument/2006/relationships/image" Target="../media/image79.emf"/><Relationship Id="rId2" Type="http://schemas.openxmlformats.org/officeDocument/2006/relationships/drawing" Target="../drawings/drawing9.xml"/><Relationship Id="rId16" Type="http://schemas.openxmlformats.org/officeDocument/2006/relationships/control" Target="../activeX/activeX69.xml"/><Relationship Id="rId29" Type="http://schemas.openxmlformats.org/officeDocument/2006/relationships/image" Target="../media/image90.emf"/><Relationship Id="rId11" Type="http://schemas.openxmlformats.org/officeDocument/2006/relationships/image" Target="../media/image81.emf"/><Relationship Id="rId24" Type="http://schemas.openxmlformats.org/officeDocument/2006/relationships/control" Target="../activeX/activeX73.xml"/><Relationship Id="rId32" Type="http://schemas.openxmlformats.org/officeDocument/2006/relationships/control" Target="../activeX/activeX77.xml"/><Relationship Id="rId37" Type="http://schemas.openxmlformats.org/officeDocument/2006/relationships/image" Target="../media/image94.emf"/><Relationship Id="rId40" Type="http://schemas.openxmlformats.org/officeDocument/2006/relationships/control" Target="../activeX/activeX81.xml"/><Relationship Id="rId45" Type="http://schemas.openxmlformats.org/officeDocument/2006/relationships/image" Target="../media/image98.emf"/><Relationship Id="rId53" Type="http://schemas.openxmlformats.org/officeDocument/2006/relationships/image" Target="../media/image102.emf"/><Relationship Id="rId58" Type="http://schemas.openxmlformats.org/officeDocument/2006/relationships/control" Target="../activeX/activeX90.xml"/><Relationship Id="rId5" Type="http://schemas.openxmlformats.org/officeDocument/2006/relationships/image" Target="../media/image78.emf"/><Relationship Id="rId61" Type="http://schemas.openxmlformats.org/officeDocument/2006/relationships/image" Target="../media/image106.emf"/><Relationship Id="rId19" Type="http://schemas.openxmlformats.org/officeDocument/2006/relationships/image" Target="../media/image85.emf"/><Relationship Id="rId14" Type="http://schemas.openxmlformats.org/officeDocument/2006/relationships/control" Target="../activeX/activeX68.xml"/><Relationship Id="rId22" Type="http://schemas.openxmlformats.org/officeDocument/2006/relationships/control" Target="../activeX/activeX72.xml"/><Relationship Id="rId27" Type="http://schemas.openxmlformats.org/officeDocument/2006/relationships/image" Target="../media/image89.emf"/><Relationship Id="rId30" Type="http://schemas.openxmlformats.org/officeDocument/2006/relationships/control" Target="../activeX/activeX76.xml"/><Relationship Id="rId35" Type="http://schemas.openxmlformats.org/officeDocument/2006/relationships/image" Target="../media/image93.emf"/><Relationship Id="rId43" Type="http://schemas.openxmlformats.org/officeDocument/2006/relationships/image" Target="../media/image97.emf"/><Relationship Id="rId48" Type="http://schemas.openxmlformats.org/officeDocument/2006/relationships/control" Target="../activeX/activeX85.xml"/><Relationship Id="rId56" Type="http://schemas.openxmlformats.org/officeDocument/2006/relationships/control" Target="../activeX/activeX89.xml"/><Relationship Id="rId8" Type="http://schemas.openxmlformats.org/officeDocument/2006/relationships/control" Target="../activeX/activeX65.xml"/><Relationship Id="rId51" Type="http://schemas.openxmlformats.org/officeDocument/2006/relationships/image" Target="../media/image101.emf"/><Relationship Id="rId3" Type="http://schemas.openxmlformats.org/officeDocument/2006/relationships/vmlDrawing" Target="../drawings/vmlDrawing6.vml"/><Relationship Id="rId12" Type="http://schemas.openxmlformats.org/officeDocument/2006/relationships/control" Target="../activeX/activeX67.xml"/><Relationship Id="rId17" Type="http://schemas.openxmlformats.org/officeDocument/2006/relationships/image" Target="../media/image84.emf"/><Relationship Id="rId25" Type="http://schemas.openxmlformats.org/officeDocument/2006/relationships/image" Target="../media/image88.emf"/><Relationship Id="rId33" Type="http://schemas.openxmlformats.org/officeDocument/2006/relationships/image" Target="../media/image92.emf"/><Relationship Id="rId38" Type="http://schemas.openxmlformats.org/officeDocument/2006/relationships/control" Target="../activeX/activeX80.xml"/><Relationship Id="rId46" Type="http://schemas.openxmlformats.org/officeDocument/2006/relationships/control" Target="../activeX/activeX84.xml"/><Relationship Id="rId59" Type="http://schemas.openxmlformats.org/officeDocument/2006/relationships/image" Target="../media/image105.emf"/><Relationship Id="rId20" Type="http://schemas.openxmlformats.org/officeDocument/2006/relationships/control" Target="../activeX/activeX71.xml"/><Relationship Id="rId41" Type="http://schemas.openxmlformats.org/officeDocument/2006/relationships/image" Target="../media/image96.emf"/><Relationship Id="rId54" Type="http://schemas.openxmlformats.org/officeDocument/2006/relationships/control" Target="../activeX/activeX88.xml"/><Relationship Id="rId62" Type="http://schemas.openxmlformats.org/officeDocument/2006/relationships/control" Target="../activeX/activeX92.xml"/><Relationship Id="rId1" Type="http://schemas.openxmlformats.org/officeDocument/2006/relationships/printerSettings" Target="../printerSettings/printerSettings7.bin"/><Relationship Id="rId6" Type="http://schemas.openxmlformats.org/officeDocument/2006/relationships/control" Target="../activeX/activeX64.xml"/><Relationship Id="rId15" Type="http://schemas.openxmlformats.org/officeDocument/2006/relationships/image" Target="../media/image83.emf"/><Relationship Id="rId23" Type="http://schemas.openxmlformats.org/officeDocument/2006/relationships/image" Target="../media/image87.emf"/><Relationship Id="rId28" Type="http://schemas.openxmlformats.org/officeDocument/2006/relationships/control" Target="../activeX/activeX75.xml"/><Relationship Id="rId36" Type="http://schemas.openxmlformats.org/officeDocument/2006/relationships/control" Target="../activeX/activeX79.xml"/><Relationship Id="rId49" Type="http://schemas.openxmlformats.org/officeDocument/2006/relationships/image" Target="../media/image100.emf"/><Relationship Id="rId57" Type="http://schemas.openxmlformats.org/officeDocument/2006/relationships/image" Target="../media/image104.emf"/><Relationship Id="rId10" Type="http://schemas.openxmlformats.org/officeDocument/2006/relationships/control" Target="../activeX/activeX66.xml"/><Relationship Id="rId31" Type="http://schemas.openxmlformats.org/officeDocument/2006/relationships/image" Target="../media/image91.emf"/><Relationship Id="rId44" Type="http://schemas.openxmlformats.org/officeDocument/2006/relationships/control" Target="../activeX/activeX83.xml"/><Relationship Id="rId52" Type="http://schemas.openxmlformats.org/officeDocument/2006/relationships/control" Target="../activeX/activeX87.xml"/><Relationship Id="rId60" Type="http://schemas.openxmlformats.org/officeDocument/2006/relationships/control" Target="../activeX/activeX91.xml"/><Relationship Id="rId4" Type="http://schemas.openxmlformats.org/officeDocument/2006/relationships/control" Target="../activeX/activeX63.xml"/><Relationship Id="rId9" Type="http://schemas.openxmlformats.org/officeDocument/2006/relationships/image" Target="../media/image80.emf"/></Relationships>
</file>

<file path=xl/worksheets/_rels/sheet10.xml.rels><?xml version="1.0" encoding="UTF-8" standalone="yes"?>
<Relationships xmlns="http://schemas.openxmlformats.org/package/2006/relationships"><Relationship Id="rId13" Type="http://schemas.openxmlformats.org/officeDocument/2006/relationships/image" Target="../media/image112.emf"/><Relationship Id="rId18" Type="http://schemas.openxmlformats.org/officeDocument/2006/relationships/control" Target="../activeX/activeX100.xml"/><Relationship Id="rId26" Type="http://schemas.openxmlformats.org/officeDocument/2006/relationships/control" Target="../activeX/activeX104.xml"/><Relationship Id="rId39" Type="http://schemas.openxmlformats.org/officeDocument/2006/relationships/image" Target="../media/image125.emf"/><Relationship Id="rId21" Type="http://schemas.openxmlformats.org/officeDocument/2006/relationships/image" Target="../media/image116.emf"/><Relationship Id="rId34" Type="http://schemas.openxmlformats.org/officeDocument/2006/relationships/control" Target="../activeX/activeX108.xml"/><Relationship Id="rId42" Type="http://schemas.openxmlformats.org/officeDocument/2006/relationships/control" Target="../activeX/activeX112.xml"/><Relationship Id="rId47" Type="http://schemas.openxmlformats.org/officeDocument/2006/relationships/image" Target="../media/image129.emf"/><Relationship Id="rId50" Type="http://schemas.openxmlformats.org/officeDocument/2006/relationships/control" Target="../activeX/activeX116.xml"/><Relationship Id="rId55" Type="http://schemas.openxmlformats.org/officeDocument/2006/relationships/image" Target="../media/image133.emf"/><Relationship Id="rId63" Type="http://schemas.openxmlformats.org/officeDocument/2006/relationships/image" Target="../media/image137.emf"/><Relationship Id="rId7" Type="http://schemas.openxmlformats.org/officeDocument/2006/relationships/image" Target="../media/image109.emf"/><Relationship Id="rId2" Type="http://schemas.openxmlformats.org/officeDocument/2006/relationships/drawing" Target="../drawings/drawing10.xml"/><Relationship Id="rId16" Type="http://schemas.openxmlformats.org/officeDocument/2006/relationships/control" Target="../activeX/activeX99.xml"/><Relationship Id="rId29" Type="http://schemas.openxmlformats.org/officeDocument/2006/relationships/image" Target="../media/image120.emf"/><Relationship Id="rId11" Type="http://schemas.openxmlformats.org/officeDocument/2006/relationships/image" Target="../media/image111.emf"/><Relationship Id="rId24" Type="http://schemas.openxmlformats.org/officeDocument/2006/relationships/control" Target="../activeX/activeX103.xml"/><Relationship Id="rId32" Type="http://schemas.openxmlformats.org/officeDocument/2006/relationships/control" Target="../activeX/activeX107.xml"/><Relationship Id="rId37" Type="http://schemas.openxmlformats.org/officeDocument/2006/relationships/image" Target="../media/image124.emf"/><Relationship Id="rId40" Type="http://schemas.openxmlformats.org/officeDocument/2006/relationships/control" Target="../activeX/activeX111.xml"/><Relationship Id="rId45" Type="http://schemas.openxmlformats.org/officeDocument/2006/relationships/image" Target="../media/image128.emf"/><Relationship Id="rId53" Type="http://schemas.openxmlformats.org/officeDocument/2006/relationships/image" Target="../media/image132.emf"/><Relationship Id="rId58" Type="http://schemas.openxmlformats.org/officeDocument/2006/relationships/control" Target="../activeX/activeX120.xml"/><Relationship Id="rId5" Type="http://schemas.openxmlformats.org/officeDocument/2006/relationships/image" Target="../media/image108.emf"/><Relationship Id="rId61" Type="http://schemas.openxmlformats.org/officeDocument/2006/relationships/image" Target="../media/image136.emf"/><Relationship Id="rId19" Type="http://schemas.openxmlformats.org/officeDocument/2006/relationships/image" Target="../media/image115.emf"/><Relationship Id="rId14" Type="http://schemas.openxmlformats.org/officeDocument/2006/relationships/control" Target="../activeX/activeX98.xml"/><Relationship Id="rId22" Type="http://schemas.openxmlformats.org/officeDocument/2006/relationships/control" Target="../activeX/activeX102.xml"/><Relationship Id="rId27" Type="http://schemas.openxmlformats.org/officeDocument/2006/relationships/image" Target="../media/image119.emf"/><Relationship Id="rId30" Type="http://schemas.openxmlformats.org/officeDocument/2006/relationships/control" Target="../activeX/activeX106.xml"/><Relationship Id="rId35" Type="http://schemas.openxmlformats.org/officeDocument/2006/relationships/image" Target="../media/image123.emf"/><Relationship Id="rId43" Type="http://schemas.openxmlformats.org/officeDocument/2006/relationships/image" Target="../media/image127.emf"/><Relationship Id="rId48" Type="http://schemas.openxmlformats.org/officeDocument/2006/relationships/control" Target="../activeX/activeX115.xml"/><Relationship Id="rId56" Type="http://schemas.openxmlformats.org/officeDocument/2006/relationships/control" Target="../activeX/activeX119.xml"/><Relationship Id="rId8" Type="http://schemas.openxmlformats.org/officeDocument/2006/relationships/control" Target="../activeX/activeX95.xml"/><Relationship Id="rId51" Type="http://schemas.openxmlformats.org/officeDocument/2006/relationships/image" Target="../media/image131.emf"/><Relationship Id="rId3" Type="http://schemas.openxmlformats.org/officeDocument/2006/relationships/vmlDrawing" Target="../drawings/vmlDrawing7.vml"/><Relationship Id="rId12" Type="http://schemas.openxmlformats.org/officeDocument/2006/relationships/control" Target="../activeX/activeX97.xml"/><Relationship Id="rId17" Type="http://schemas.openxmlformats.org/officeDocument/2006/relationships/image" Target="../media/image114.emf"/><Relationship Id="rId25" Type="http://schemas.openxmlformats.org/officeDocument/2006/relationships/image" Target="../media/image118.emf"/><Relationship Id="rId33" Type="http://schemas.openxmlformats.org/officeDocument/2006/relationships/image" Target="../media/image122.emf"/><Relationship Id="rId38" Type="http://schemas.openxmlformats.org/officeDocument/2006/relationships/control" Target="../activeX/activeX110.xml"/><Relationship Id="rId46" Type="http://schemas.openxmlformats.org/officeDocument/2006/relationships/control" Target="../activeX/activeX114.xml"/><Relationship Id="rId59" Type="http://schemas.openxmlformats.org/officeDocument/2006/relationships/image" Target="../media/image135.emf"/><Relationship Id="rId20" Type="http://schemas.openxmlformats.org/officeDocument/2006/relationships/control" Target="../activeX/activeX101.xml"/><Relationship Id="rId41" Type="http://schemas.openxmlformats.org/officeDocument/2006/relationships/image" Target="../media/image126.emf"/><Relationship Id="rId54" Type="http://schemas.openxmlformats.org/officeDocument/2006/relationships/control" Target="../activeX/activeX118.xml"/><Relationship Id="rId62" Type="http://schemas.openxmlformats.org/officeDocument/2006/relationships/control" Target="../activeX/activeX122.xml"/><Relationship Id="rId1" Type="http://schemas.openxmlformats.org/officeDocument/2006/relationships/printerSettings" Target="../printerSettings/printerSettings8.bin"/><Relationship Id="rId6" Type="http://schemas.openxmlformats.org/officeDocument/2006/relationships/control" Target="../activeX/activeX94.xml"/><Relationship Id="rId15" Type="http://schemas.openxmlformats.org/officeDocument/2006/relationships/image" Target="../media/image113.emf"/><Relationship Id="rId23" Type="http://schemas.openxmlformats.org/officeDocument/2006/relationships/image" Target="../media/image117.emf"/><Relationship Id="rId28" Type="http://schemas.openxmlformats.org/officeDocument/2006/relationships/control" Target="../activeX/activeX105.xml"/><Relationship Id="rId36" Type="http://schemas.openxmlformats.org/officeDocument/2006/relationships/control" Target="../activeX/activeX109.xml"/><Relationship Id="rId49" Type="http://schemas.openxmlformats.org/officeDocument/2006/relationships/image" Target="../media/image130.emf"/><Relationship Id="rId57" Type="http://schemas.openxmlformats.org/officeDocument/2006/relationships/image" Target="../media/image134.emf"/><Relationship Id="rId10" Type="http://schemas.openxmlformats.org/officeDocument/2006/relationships/control" Target="../activeX/activeX96.xml"/><Relationship Id="rId31" Type="http://schemas.openxmlformats.org/officeDocument/2006/relationships/image" Target="../media/image121.emf"/><Relationship Id="rId44" Type="http://schemas.openxmlformats.org/officeDocument/2006/relationships/control" Target="../activeX/activeX113.xml"/><Relationship Id="rId52" Type="http://schemas.openxmlformats.org/officeDocument/2006/relationships/control" Target="../activeX/activeX117.xml"/><Relationship Id="rId60" Type="http://schemas.openxmlformats.org/officeDocument/2006/relationships/control" Target="../activeX/activeX121.xml"/><Relationship Id="rId4" Type="http://schemas.openxmlformats.org/officeDocument/2006/relationships/control" Target="../activeX/activeX93.xml"/><Relationship Id="rId9" Type="http://schemas.openxmlformats.org/officeDocument/2006/relationships/image" Target="../media/image110.emf"/></Relationships>
</file>

<file path=xl/worksheets/_rels/sheet11.xml.rels><?xml version="1.0" encoding="UTF-8" standalone="yes"?>
<Relationships xmlns="http://schemas.openxmlformats.org/package/2006/relationships"><Relationship Id="rId13" Type="http://schemas.openxmlformats.org/officeDocument/2006/relationships/image" Target="../media/image142.emf"/><Relationship Id="rId18" Type="http://schemas.openxmlformats.org/officeDocument/2006/relationships/control" Target="../activeX/activeX130.xml"/><Relationship Id="rId26" Type="http://schemas.openxmlformats.org/officeDocument/2006/relationships/control" Target="../activeX/activeX134.xml"/><Relationship Id="rId39" Type="http://schemas.openxmlformats.org/officeDocument/2006/relationships/image" Target="../media/image155.emf"/><Relationship Id="rId21" Type="http://schemas.openxmlformats.org/officeDocument/2006/relationships/image" Target="../media/image146.emf"/><Relationship Id="rId34" Type="http://schemas.openxmlformats.org/officeDocument/2006/relationships/control" Target="../activeX/activeX138.xml"/><Relationship Id="rId7" Type="http://schemas.openxmlformats.org/officeDocument/2006/relationships/image" Target="../media/image139.emf"/><Relationship Id="rId12" Type="http://schemas.openxmlformats.org/officeDocument/2006/relationships/control" Target="../activeX/activeX127.xml"/><Relationship Id="rId17" Type="http://schemas.openxmlformats.org/officeDocument/2006/relationships/image" Target="../media/image144.emf"/><Relationship Id="rId25" Type="http://schemas.openxmlformats.org/officeDocument/2006/relationships/image" Target="../media/image148.emf"/><Relationship Id="rId33" Type="http://schemas.openxmlformats.org/officeDocument/2006/relationships/image" Target="../media/image152.emf"/><Relationship Id="rId38" Type="http://schemas.openxmlformats.org/officeDocument/2006/relationships/control" Target="../activeX/activeX140.xml"/><Relationship Id="rId2" Type="http://schemas.openxmlformats.org/officeDocument/2006/relationships/drawing" Target="../drawings/drawing11.xml"/><Relationship Id="rId16" Type="http://schemas.openxmlformats.org/officeDocument/2006/relationships/control" Target="../activeX/activeX129.xml"/><Relationship Id="rId20" Type="http://schemas.openxmlformats.org/officeDocument/2006/relationships/control" Target="../activeX/activeX131.xml"/><Relationship Id="rId29" Type="http://schemas.openxmlformats.org/officeDocument/2006/relationships/image" Target="../media/image150.emf"/><Relationship Id="rId1" Type="http://schemas.openxmlformats.org/officeDocument/2006/relationships/printerSettings" Target="../printerSettings/printerSettings9.bin"/><Relationship Id="rId6" Type="http://schemas.openxmlformats.org/officeDocument/2006/relationships/control" Target="../activeX/activeX124.xml"/><Relationship Id="rId11" Type="http://schemas.openxmlformats.org/officeDocument/2006/relationships/image" Target="../media/image141.emf"/><Relationship Id="rId24" Type="http://schemas.openxmlformats.org/officeDocument/2006/relationships/control" Target="../activeX/activeX133.xml"/><Relationship Id="rId32" Type="http://schemas.openxmlformats.org/officeDocument/2006/relationships/control" Target="../activeX/activeX137.xml"/><Relationship Id="rId37" Type="http://schemas.openxmlformats.org/officeDocument/2006/relationships/image" Target="../media/image154.emf"/><Relationship Id="rId5" Type="http://schemas.openxmlformats.org/officeDocument/2006/relationships/image" Target="../media/image138.emf"/><Relationship Id="rId15" Type="http://schemas.openxmlformats.org/officeDocument/2006/relationships/image" Target="../media/image143.emf"/><Relationship Id="rId23" Type="http://schemas.openxmlformats.org/officeDocument/2006/relationships/image" Target="../media/image147.emf"/><Relationship Id="rId28" Type="http://schemas.openxmlformats.org/officeDocument/2006/relationships/control" Target="../activeX/activeX135.xml"/><Relationship Id="rId36" Type="http://schemas.openxmlformats.org/officeDocument/2006/relationships/control" Target="../activeX/activeX139.xml"/><Relationship Id="rId10" Type="http://schemas.openxmlformats.org/officeDocument/2006/relationships/control" Target="../activeX/activeX126.xml"/><Relationship Id="rId19" Type="http://schemas.openxmlformats.org/officeDocument/2006/relationships/image" Target="../media/image145.emf"/><Relationship Id="rId31" Type="http://schemas.openxmlformats.org/officeDocument/2006/relationships/image" Target="../media/image151.emf"/><Relationship Id="rId4" Type="http://schemas.openxmlformats.org/officeDocument/2006/relationships/control" Target="../activeX/activeX123.xml"/><Relationship Id="rId9" Type="http://schemas.openxmlformats.org/officeDocument/2006/relationships/image" Target="../media/image140.emf"/><Relationship Id="rId14" Type="http://schemas.openxmlformats.org/officeDocument/2006/relationships/control" Target="../activeX/activeX128.xml"/><Relationship Id="rId22" Type="http://schemas.openxmlformats.org/officeDocument/2006/relationships/control" Target="../activeX/activeX132.xml"/><Relationship Id="rId27" Type="http://schemas.openxmlformats.org/officeDocument/2006/relationships/image" Target="../media/image149.emf"/><Relationship Id="rId30" Type="http://schemas.openxmlformats.org/officeDocument/2006/relationships/control" Target="../activeX/activeX136.xml"/><Relationship Id="rId35" Type="http://schemas.openxmlformats.org/officeDocument/2006/relationships/image" Target="../media/image153.emf"/><Relationship Id="rId8" Type="http://schemas.openxmlformats.org/officeDocument/2006/relationships/control" Target="../activeX/activeX125.xml"/><Relationship Id="rId3"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3" Type="http://schemas.openxmlformats.org/officeDocument/2006/relationships/image" Target="../media/image160.emf"/><Relationship Id="rId18" Type="http://schemas.openxmlformats.org/officeDocument/2006/relationships/control" Target="../activeX/activeX148.xml"/><Relationship Id="rId26" Type="http://schemas.openxmlformats.org/officeDocument/2006/relationships/control" Target="../activeX/activeX152.xml"/><Relationship Id="rId39" Type="http://schemas.openxmlformats.org/officeDocument/2006/relationships/image" Target="../media/image173.emf"/><Relationship Id="rId21" Type="http://schemas.openxmlformats.org/officeDocument/2006/relationships/image" Target="../media/image164.emf"/><Relationship Id="rId34" Type="http://schemas.openxmlformats.org/officeDocument/2006/relationships/control" Target="../activeX/activeX156.xml"/><Relationship Id="rId42" Type="http://schemas.openxmlformats.org/officeDocument/2006/relationships/control" Target="../activeX/activeX160.xml"/><Relationship Id="rId47" Type="http://schemas.openxmlformats.org/officeDocument/2006/relationships/image" Target="../media/image177.emf"/><Relationship Id="rId50" Type="http://schemas.openxmlformats.org/officeDocument/2006/relationships/control" Target="../activeX/activeX164.xml"/><Relationship Id="rId55" Type="http://schemas.openxmlformats.org/officeDocument/2006/relationships/image" Target="../media/image181.emf"/><Relationship Id="rId63" Type="http://schemas.openxmlformats.org/officeDocument/2006/relationships/image" Target="../media/image185.emf"/><Relationship Id="rId7" Type="http://schemas.openxmlformats.org/officeDocument/2006/relationships/image" Target="../media/image157.emf"/><Relationship Id="rId2" Type="http://schemas.openxmlformats.org/officeDocument/2006/relationships/drawing" Target="../drawings/drawing13.xml"/><Relationship Id="rId16" Type="http://schemas.openxmlformats.org/officeDocument/2006/relationships/control" Target="../activeX/activeX147.xml"/><Relationship Id="rId29" Type="http://schemas.openxmlformats.org/officeDocument/2006/relationships/image" Target="../media/image168.emf"/><Relationship Id="rId11" Type="http://schemas.openxmlformats.org/officeDocument/2006/relationships/image" Target="../media/image159.emf"/><Relationship Id="rId24" Type="http://schemas.openxmlformats.org/officeDocument/2006/relationships/control" Target="../activeX/activeX151.xml"/><Relationship Id="rId32" Type="http://schemas.openxmlformats.org/officeDocument/2006/relationships/control" Target="../activeX/activeX155.xml"/><Relationship Id="rId37" Type="http://schemas.openxmlformats.org/officeDocument/2006/relationships/image" Target="../media/image172.emf"/><Relationship Id="rId40" Type="http://schemas.openxmlformats.org/officeDocument/2006/relationships/control" Target="../activeX/activeX159.xml"/><Relationship Id="rId45" Type="http://schemas.openxmlformats.org/officeDocument/2006/relationships/image" Target="../media/image176.emf"/><Relationship Id="rId53" Type="http://schemas.openxmlformats.org/officeDocument/2006/relationships/image" Target="../media/image180.emf"/><Relationship Id="rId58" Type="http://schemas.openxmlformats.org/officeDocument/2006/relationships/control" Target="../activeX/activeX168.xml"/><Relationship Id="rId5" Type="http://schemas.openxmlformats.org/officeDocument/2006/relationships/image" Target="../media/image156.emf"/><Relationship Id="rId61" Type="http://schemas.openxmlformats.org/officeDocument/2006/relationships/image" Target="../media/image184.emf"/><Relationship Id="rId19" Type="http://schemas.openxmlformats.org/officeDocument/2006/relationships/image" Target="../media/image163.emf"/><Relationship Id="rId14" Type="http://schemas.openxmlformats.org/officeDocument/2006/relationships/control" Target="../activeX/activeX146.xml"/><Relationship Id="rId22" Type="http://schemas.openxmlformats.org/officeDocument/2006/relationships/control" Target="../activeX/activeX150.xml"/><Relationship Id="rId27" Type="http://schemas.openxmlformats.org/officeDocument/2006/relationships/image" Target="../media/image167.emf"/><Relationship Id="rId30" Type="http://schemas.openxmlformats.org/officeDocument/2006/relationships/control" Target="../activeX/activeX154.xml"/><Relationship Id="rId35" Type="http://schemas.openxmlformats.org/officeDocument/2006/relationships/image" Target="../media/image171.emf"/><Relationship Id="rId43" Type="http://schemas.openxmlformats.org/officeDocument/2006/relationships/image" Target="../media/image175.emf"/><Relationship Id="rId48" Type="http://schemas.openxmlformats.org/officeDocument/2006/relationships/control" Target="../activeX/activeX163.xml"/><Relationship Id="rId56" Type="http://schemas.openxmlformats.org/officeDocument/2006/relationships/control" Target="../activeX/activeX167.xml"/><Relationship Id="rId8" Type="http://schemas.openxmlformats.org/officeDocument/2006/relationships/control" Target="../activeX/activeX143.xml"/><Relationship Id="rId51" Type="http://schemas.openxmlformats.org/officeDocument/2006/relationships/image" Target="../media/image179.emf"/><Relationship Id="rId3" Type="http://schemas.openxmlformats.org/officeDocument/2006/relationships/vmlDrawing" Target="../drawings/vmlDrawing9.vml"/><Relationship Id="rId12" Type="http://schemas.openxmlformats.org/officeDocument/2006/relationships/control" Target="../activeX/activeX145.xml"/><Relationship Id="rId17" Type="http://schemas.openxmlformats.org/officeDocument/2006/relationships/image" Target="../media/image162.emf"/><Relationship Id="rId25" Type="http://schemas.openxmlformats.org/officeDocument/2006/relationships/image" Target="../media/image166.emf"/><Relationship Id="rId33" Type="http://schemas.openxmlformats.org/officeDocument/2006/relationships/image" Target="../media/image170.emf"/><Relationship Id="rId38" Type="http://schemas.openxmlformats.org/officeDocument/2006/relationships/control" Target="../activeX/activeX158.xml"/><Relationship Id="rId46" Type="http://schemas.openxmlformats.org/officeDocument/2006/relationships/control" Target="../activeX/activeX162.xml"/><Relationship Id="rId59" Type="http://schemas.openxmlformats.org/officeDocument/2006/relationships/image" Target="../media/image183.emf"/><Relationship Id="rId20" Type="http://schemas.openxmlformats.org/officeDocument/2006/relationships/control" Target="../activeX/activeX149.xml"/><Relationship Id="rId41" Type="http://schemas.openxmlformats.org/officeDocument/2006/relationships/image" Target="../media/image174.emf"/><Relationship Id="rId54" Type="http://schemas.openxmlformats.org/officeDocument/2006/relationships/control" Target="../activeX/activeX166.xml"/><Relationship Id="rId62" Type="http://schemas.openxmlformats.org/officeDocument/2006/relationships/control" Target="../activeX/activeX170.xml"/><Relationship Id="rId1" Type="http://schemas.openxmlformats.org/officeDocument/2006/relationships/printerSettings" Target="../printerSettings/printerSettings11.bin"/><Relationship Id="rId6" Type="http://schemas.openxmlformats.org/officeDocument/2006/relationships/control" Target="../activeX/activeX142.xml"/><Relationship Id="rId15" Type="http://schemas.openxmlformats.org/officeDocument/2006/relationships/image" Target="../media/image161.emf"/><Relationship Id="rId23" Type="http://schemas.openxmlformats.org/officeDocument/2006/relationships/image" Target="../media/image165.emf"/><Relationship Id="rId28" Type="http://schemas.openxmlformats.org/officeDocument/2006/relationships/control" Target="../activeX/activeX153.xml"/><Relationship Id="rId36" Type="http://schemas.openxmlformats.org/officeDocument/2006/relationships/control" Target="../activeX/activeX157.xml"/><Relationship Id="rId49" Type="http://schemas.openxmlformats.org/officeDocument/2006/relationships/image" Target="../media/image178.emf"/><Relationship Id="rId57" Type="http://schemas.openxmlformats.org/officeDocument/2006/relationships/image" Target="../media/image182.emf"/><Relationship Id="rId10" Type="http://schemas.openxmlformats.org/officeDocument/2006/relationships/control" Target="../activeX/activeX144.xml"/><Relationship Id="rId31" Type="http://schemas.openxmlformats.org/officeDocument/2006/relationships/image" Target="../media/image169.emf"/><Relationship Id="rId44" Type="http://schemas.openxmlformats.org/officeDocument/2006/relationships/control" Target="../activeX/activeX161.xml"/><Relationship Id="rId52" Type="http://schemas.openxmlformats.org/officeDocument/2006/relationships/control" Target="../activeX/activeX165.xml"/><Relationship Id="rId60" Type="http://schemas.openxmlformats.org/officeDocument/2006/relationships/control" Target="../activeX/activeX169.xml"/><Relationship Id="rId4" Type="http://schemas.openxmlformats.org/officeDocument/2006/relationships/control" Target="../activeX/activeX141.xml"/><Relationship Id="rId9" Type="http://schemas.openxmlformats.org/officeDocument/2006/relationships/image" Target="../media/image158.emf"/></Relationships>
</file>

<file path=xl/worksheets/_rels/sheet14.xml.rels><?xml version="1.0" encoding="UTF-8" standalone="yes"?>
<Relationships xmlns="http://schemas.openxmlformats.org/package/2006/relationships"><Relationship Id="rId13" Type="http://schemas.openxmlformats.org/officeDocument/2006/relationships/image" Target="../media/image190.emf"/><Relationship Id="rId18" Type="http://schemas.openxmlformats.org/officeDocument/2006/relationships/control" Target="../activeX/activeX178.xml"/><Relationship Id="rId26" Type="http://schemas.openxmlformats.org/officeDocument/2006/relationships/control" Target="../activeX/activeX182.xml"/><Relationship Id="rId39" Type="http://schemas.openxmlformats.org/officeDocument/2006/relationships/image" Target="../media/image203.emf"/><Relationship Id="rId21" Type="http://schemas.openxmlformats.org/officeDocument/2006/relationships/image" Target="../media/image194.emf"/><Relationship Id="rId34" Type="http://schemas.openxmlformats.org/officeDocument/2006/relationships/control" Target="../activeX/activeX186.xml"/><Relationship Id="rId42" Type="http://schemas.openxmlformats.org/officeDocument/2006/relationships/control" Target="../activeX/activeX190.xml"/><Relationship Id="rId47" Type="http://schemas.openxmlformats.org/officeDocument/2006/relationships/image" Target="../media/image207.emf"/><Relationship Id="rId50" Type="http://schemas.openxmlformats.org/officeDocument/2006/relationships/control" Target="../activeX/activeX194.xml"/><Relationship Id="rId55" Type="http://schemas.openxmlformats.org/officeDocument/2006/relationships/image" Target="../media/image211.emf"/><Relationship Id="rId7" Type="http://schemas.openxmlformats.org/officeDocument/2006/relationships/image" Target="../media/image187.emf"/><Relationship Id="rId2" Type="http://schemas.openxmlformats.org/officeDocument/2006/relationships/drawing" Target="../drawings/drawing14.xml"/><Relationship Id="rId16" Type="http://schemas.openxmlformats.org/officeDocument/2006/relationships/control" Target="../activeX/activeX177.xml"/><Relationship Id="rId29" Type="http://schemas.openxmlformats.org/officeDocument/2006/relationships/image" Target="../media/image198.emf"/><Relationship Id="rId11" Type="http://schemas.openxmlformats.org/officeDocument/2006/relationships/image" Target="../media/image189.emf"/><Relationship Id="rId24" Type="http://schemas.openxmlformats.org/officeDocument/2006/relationships/control" Target="../activeX/activeX181.xml"/><Relationship Id="rId32" Type="http://schemas.openxmlformats.org/officeDocument/2006/relationships/control" Target="../activeX/activeX185.xml"/><Relationship Id="rId37" Type="http://schemas.openxmlformats.org/officeDocument/2006/relationships/image" Target="../media/image202.emf"/><Relationship Id="rId40" Type="http://schemas.openxmlformats.org/officeDocument/2006/relationships/control" Target="../activeX/activeX189.xml"/><Relationship Id="rId45" Type="http://schemas.openxmlformats.org/officeDocument/2006/relationships/image" Target="../media/image206.emf"/><Relationship Id="rId53" Type="http://schemas.openxmlformats.org/officeDocument/2006/relationships/image" Target="../media/image210.emf"/><Relationship Id="rId5" Type="http://schemas.openxmlformats.org/officeDocument/2006/relationships/image" Target="../media/image186.emf"/><Relationship Id="rId19" Type="http://schemas.openxmlformats.org/officeDocument/2006/relationships/image" Target="../media/image193.emf"/><Relationship Id="rId4" Type="http://schemas.openxmlformats.org/officeDocument/2006/relationships/control" Target="../activeX/activeX171.xml"/><Relationship Id="rId9" Type="http://schemas.openxmlformats.org/officeDocument/2006/relationships/image" Target="../media/image188.emf"/><Relationship Id="rId14" Type="http://schemas.openxmlformats.org/officeDocument/2006/relationships/control" Target="../activeX/activeX176.xml"/><Relationship Id="rId22" Type="http://schemas.openxmlformats.org/officeDocument/2006/relationships/control" Target="../activeX/activeX180.xml"/><Relationship Id="rId27" Type="http://schemas.openxmlformats.org/officeDocument/2006/relationships/image" Target="../media/image197.emf"/><Relationship Id="rId30" Type="http://schemas.openxmlformats.org/officeDocument/2006/relationships/control" Target="../activeX/activeX184.xml"/><Relationship Id="rId35" Type="http://schemas.openxmlformats.org/officeDocument/2006/relationships/image" Target="../media/image201.emf"/><Relationship Id="rId43" Type="http://schemas.openxmlformats.org/officeDocument/2006/relationships/image" Target="../media/image205.emf"/><Relationship Id="rId48" Type="http://schemas.openxmlformats.org/officeDocument/2006/relationships/control" Target="../activeX/activeX193.xml"/><Relationship Id="rId56" Type="http://schemas.openxmlformats.org/officeDocument/2006/relationships/control" Target="../activeX/activeX197.xml"/><Relationship Id="rId8" Type="http://schemas.openxmlformats.org/officeDocument/2006/relationships/control" Target="../activeX/activeX173.xml"/><Relationship Id="rId51" Type="http://schemas.openxmlformats.org/officeDocument/2006/relationships/image" Target="../media/image209.emf"/><Relationship Id="rId3" Type="http://schemas.openxmlformats.org/officeDocument/2006/relationships/vmlDrawing" Target="../drawings/vmlDrawing10.vml"/><Relationship Id="rId12" Type="http://schemas.openxmlformats.org/officeDocument/2006/relationships/control" Target="../activeX/activeX175.xml"/><Relationship Id="rId17" Type="http://schemas.openxmlformats.org/officeDocument/2006/relationships/image" Target="../media/image192.emf"/><Relationship Id="rId25" Type="http://schemas.openxmlformats.org/officeDocument/2006/relationships/image" Target="../media/image196.emf"/><Relationship Id="rId33" Type="http://schemas.openxmlformats.org/officeDocument/2006/relationships/image" Target="../media/image200.emf"/><Relationship Id="rId38" Type="http://schemas.openxmlformats.org/officeDocument/2006/relationships/control" Target="../activeX/activeX188.xml"/><Relationship Id="rId46" Type="http://schemas.openxmlformats.org/officeDocument/2006/relationships/control" Target="../activeX/activeX192.xml"/><Relationship Id="rId20" Type="http://schemas.openxmlformats.org/officeDocument/2006/relationships/control" Target="../activeX/activeX179.xml"/><Relationship Id="rId41" Type="http://schemas.openxmlformats.org/officeDocument/2006/relationships/image" Target="../media/image204.emf"/><Relationship Id="rId54" Type="http://schemas.openxmlformats.org/officeDocument/2006/relationships/control" Target="../activeX/activeX196.xml"/><Relationship Id="rId1" Type="http://schemas.openxmlformats.org/officeDocument/2006/relationships/printerSettings" Target="../printerSettings/printerSettings12.bin"/><Relationship Id="rId6" Type="http://schemas.openxmlformats.org/officeDocument/2006/relationships/control" Target="../activeX/activeX172.xml"/><Relationship Id="rId15" Type="http://schemas.openxmlformats.org/officeDocument/2006/relationships/image" Target="../media/image191.emf"/><Relationship Id="rId23" Type="http://schemas.openxmlformats.org/officeDocument/2006/relationships/image" Target="../media/image195.emf"/><Relationship Id="rId28" Type="http://schemas.openxmlformats.org/officeDocument/2006/relationships/control" Target="../activeX/activeX183.xml"/><Relationship Id="rId36" Type="http://schemas.openxmlformats.org/officeDocument/2006/relationships/control" Target="../activeX/activeX187.xml"/><Relationship Id="rId49" Type="http://schemas.openxmlformats.org/officeDocument/2006/relationships/image" Target="../media/image208.emf"/><Relationship Id="rId57" Type="http://schemas.openxmlformats.org/officeDocument/2006/relationships/image" Target="../media/image212.emf"/><Relationship Id="rId10" Type="http://schemas.openxmlformats.org/officeDocument/2006/relationships/control" Target="../activeX/activeX174.xml"/><Relationship Id="rId31" Type="http://schemas.openxmlformats.org/officeDocument/2006/relationships/image" Target="../media/image199.emf"/><Relationship Id="rId44" Type="http://schemas.openxmlformats.org/officeDocument/2006/relationships/control" Target="../activeX/activeX191.xml"/><Relationship Id="rId52" Type="http://schemas.openxmlformats.org/officeDocument/2006/relationships/control" Target="../activeX/activeX195.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3" Type="http://schemas.openxmlformats.org/officeDocument/2006/relationships/image" Target="../media/image217.emf"/><Relationship Id="rId18" Type="http://schemas.openxmlformats.org/officeDocument/2006/relationships/control" Target="../activeX/activeX205.xml"/><Relationship Id="rId26" Type="http://schemas.openxmlformats.org/officeDocument/2006/relationships/control" Target="../activeX/activeX209.xml"/><Relationship Id="rId39" Type="http://schemas.openxmlformats.org/officeDocument/2006/relationships/image" Target="../media/image230.emf"/><Relationship Id="rId21" Type="http://schemas.openxmlformats.org/officeDocument/2006/relationships/image" Target="../media/image221.emf"/><Relationship Id="rId34" Type="http://schemas.openxmlformats.org/officeDocument/2006/relationships/control" Target="../activeX/activeX213.xml"/><Relationship Id="rId42" Type="http://schemas.openxmlformats.org/officeDocument/2006/relationships/control" Target="../activeX/activeX217.xml"/><Relationship Id="rId47" Type="http://schemas.openxmlformats.org/officeDocument/2006/relationships/image" Target="../media/image234.emf"/><Relationship Id="rId50" Type="http://schemas.openxmlformats.org/officeDocument/2006/relationships/control" Target="../activeX/activeX221.xml"/><Relationship Id="rId55" Type="http://schemas.openxmlformats.org/officeDocument/2006/relationships/image" Target="../media/image238.emf"/><Relationship Id="rId63" Type="http://schemas.openxmlformats.org/officeDocument/2006/relationships/image" Target="../media/image242.emf"/><Relationship Id="rId7" Type="http://schemas.openxmlformats.org/officeDocument/2006/relationships/image" Target="../media/image214.emf"/><Relationship Id="rId2" Type="http://schemas.openxmlformats.org/officeDocument/2006/relationships/drawing" Target="../drawings/drawing16.xml"/><Relationship Id="rId16" Type="http://schemas.openxmlformats.org/officeDocument/2006/relationships/control" Target="../activeX/activeX204.xml"/><Relationship Id="rId29" Type="http://schemas.openxmlformats.org/officeDocument/2006/relationships/image" Target="../media/image225.emf"/><Relationship Id="rId11" Type="http://schemas.openxmlformats.org/officeDocument/2006/relationships/image" Target="../media/image216.emf"/><Relationship Id="rId24" Type="http://schemas.openxmlformats.org/officeDocument/2006/relationships/control" Target="../activeX/activeX208.xml"/><Relationship Id="rId32" Type="http://schemas.openxmlformats.org/officeDocument/2006/relationships/control" Target="../activeX/activeX212.xml"/><Relationship Id="rId37" Type="http://schemas.openxmlformats.org/officeDocument/2006/relationships/image" Target="../media/image229.emf"/><Relationship Id="rId40" Type="http://schemas.openxmlformats.org/officeDocument/2006/relationships/control" Target="../activeX/activeX216.xml"/><Relationship Id="rId45" Type="http://schemas.openxmlformats.org/officeDocument/2006/relationships/image" Target="../media/image233.emf"/><Relationship Id="rId53" Type="http://schemas.openxmlformats.org/officeDocument/2006/relationships/image" Target="../media/image237.emf"/><Relationship Id="rId58" Type="http://schemas.openxmlformats.org/officeDocument/2006/relationships/control" Target="../activeX/activeX225.xml"/><Relationship Id="rId5" Type="http://schemas.openxmlformats.org/officeDocument/2006/relationships/image" Target="../media/image213.emf"/><Relationship Id="rId61" Type="http://schemas.openxmlformats.org/officeDocument/2006/relationships/image" Target="../media/image241.emf"/><Relationship Id="rId19" Type="http://schemas.openxmlformats.org/officeDocument/2006/relationships/image" Target="../media/image220.emf"/><Relationship Id="rId14" Type="http://schemas.openxmlformats.org/officeDocument/2006/relationships/control" Target="../activeX/activeX203.xml"/><Relationship Id="rId22" Type="http://schemas.openxmlformats.org/officeDocument/2006/relationships/control" Target="../activeX/activeX207.xml"/><Relationship Id="rId27" Type="http://schemas.openxmlformats.org/officeDocument/2006/relationships/image" Target="../media/image224.emf"/><Relationship Id="rId30" Type="http://schemas.openxmlformats.org/officeDocument/2006/relationships/control" Target="../activeX/activeX211.xml"/><Relationship Id="rId35" Type="http://schemas.openxmlformats.org/officeDocument/2006/relationships/image" Target="../media/image228.emf"/><Relationship Id="rId43" Type="http://schemas.openxmlformats.org/officeDocument/2006/relationships/image" Target="../media/image232.emf"/><Relationship Id="rId48" Type="http://schemas.openxmlformats.org/officeDocument/2006/relationships/control" Target="../activeX/activeX220.xml"/><Relationship Id="rId56" Type="http://schemas.openxmlformats.org/officeDocument/2006/relationships/control" Target="../activeX/activeX224.xml"/><Relationship Id="rId8" Type="http://schemas.openxmlformats.org/officeDocument/2006/relationships/control" Target="../activeX/activeX200.xml"/><Relationship Id="rId51" Type="http://schemas.openxmlformats.org/officeDocument/2006/relationships/image" Target="../media/image236.emf"/><Relationship Id="rId3" Type="http://schemas.openxmlformats.org/officeDocument/2006/relationships/vmlDrawing" Target="../drawings/vmlDrawing11.vml"/><Relationship Id="rId12" Type="http://schemas.openxmlformats.org/officeDocument/2006/relationships/control" Target="../activeX/activeX202.xml"/><Relationship Id="rId17" Type="http://schemas.openxmlformats.org/officeDocument/2006/relationships/image" Target="../media/image219.emf"/><Relationship Id="rId25" Type="http://schemas.openxmlformats.org/officeDocument/2006/relationships/image" Target="../media/image223.emf"/><Relationship Id="rId33" Type="http://schemas.openxmlformats.org/officeDocument/2006/relationships/image" Target="../media/image227.emf"/><Relationship Id="rId38" Type="http://schemas.openxmlformats.org/officeDocument/2006/relationships/control" Target="../activeX/activeX215.xml"/><Relationship Id="rId46" Type="http://schemas.openxmlformats.org/officeDocument/2006/relationships/control" Target="../activeX/activeX219.xml"/><Relationship Id="rId59" Type="http://schemas.openxmlformats.org/officeDocument/2006/relationships/image" Target="../media/image240.emf"/><Relationship Id="rId20" Type="http://schemas.openxmlformats.org/officeDocument/2006/relationships/control" Target="../activeX/activeX206.xml"/><Relationship Id="rId41" Type="http://schemas.openxmlformats.org/officeDocument/2006/relationships/image" Target="../media/image231.emf"/><Relationship Id="rId54" Type="http://schemas.openxmlformats.org/officeDocument/2006/relationships/control" Target="../activeX/activeX223.xml"/><Relationship Id="rId62" Type="http://schemas.openxmlformats.org/officeDocument/2006/relationships/control" Target="../activeX/activeX227.xml"/><Relationship Id="rId1" Type="http://schemas.openxmlformats.org/officeDocument/2006/relationships/printerSettings" Target="../printerSettings/printerSettings14.bin"/><Relationship Id="rId6" Type="http://schemas.openxmlformats.org/officeDocument/2006/relationships/control" Target="../activeX/activeX199.xml"/><Relationship Id="rId15" Type="http://schemas.openxmlformats.org/officeDocument/2006/relationships/image" Target="../media/image218.emf"/><Relationship Id="rId23" Type="http://schemas.openxmlformats.org/officeDocument/2006/relationships/image" Target="../media/image222.emf"/><Relationship Id="rId28" Type="http://schemas.openxmlformats.org/officeDocument/2006/relationships/control" Target="../activeX/activeX210.xml"/><Relationship Id="rId36" Type="http://schemas.openxmlformats.org/officeDocument/2006/relationships/control" Target="../activeX/activeX214.xml"/><Relationship Id="rId49" Type="http://schemas.openxmlformats.org/officeDocument/2006/relationships/image" Target="../media/image235.emf"/><Relationship Id="rId57" Type="http://schemas.openxmlformats.org/officeDocument/2006/relationships/image" Target="../media/image239.emf"/><Relationship Id="rId10" Type="http://schemas.openxmlformats.org/officeDocument/2006/relationships/control" Target="../activeX/activeX201.xml"/><Relationship Id="rId31" Type="http://schemas.openxmlformats.org/officeDocument/2006/relationships/image" Target="../media/image226.emf"/><Relationship Id="rId44" Type="http://schemas.openxmlformats.org/officeDocument/2006/relationships/control" Target="../activeX/activeX218.xml"/><Relationship Id="rId52" Type="http://schemas.openxmlformats.org/officeDocument/2006/relationships/control" Target="../activeX/activeX222.xml"/><Relationship Id="rId60" Type="http://schemas.openxmlformats.org/officeDocument/2006/relationships/control" Target="../activeX/activeX226.xml"/><Relationship Id="rId4" Type="http://schemas.openxmlformats.org/officeDocument/2006/relationships/control" Target="../activeX/activeX198.xml"/><Relationship Id="rId9" Type="http://schemas.openxmlformats.org/officeDocument/2006/relationships/image" Target="../media/image215.emf"/></Relationships>
</file>

<file path=xl/worksheets/_rels/sheet17.xml.rels><?xml version="1.0" encoding="UTF-8" standalone="yes"?>
<Relationships xmlns="http://schemas.openxmlformats.org/package/2006/relationships"><Relationship Id="rId26" Type="http://schemas.openxmlformats.org/officeDocument/2006/relationships/control" Target="../activeX/activeX239.xml"/><Relationship Id="rId21" Type="http://schemas.openxmlformats.org/officeDocument/2006/relationships/image" Target="../media/image251.emf"/><Relationship Id="rId42" Type="http://schemas.openxmlformats.org/officeDocument/2006/relationships/control" Target="../activeX/activeX247.xml"/><Relationship Id="rId47" Type="http://schemas.openxmlformats.org/officeDocument/2006/relationships/image" Target="../media/image264.emf"/><Relationship Id="rId63" Type="http://schemas.openxmlformats.org/officeDocument/2006/relationships/image" Target="../media/image272.emf"/><Relationship Id="rId68" Type="http://schemas.openxmlformats.org/officeDocument/2006/relationships/control" Target="../activeX/activeX260.xml"/><Relationship Id="rId2" Type="http://schemas.openxmlformats.org/officeDocument/2006/relationships/drawing" Target="../drawings/drawing17.xml"/><Relationship Id="rId16" Type="http://schemas.openxmlformats.org/officeDocument/2006/relationships/control" Target="../activeX/activeX234.xml"/><Relationship Id="rId29" Type="http://schemas.openxmlformats.org/officeDocument/2006/relationships/image" Target="../media/image255.emf"/><Relationship Id="rId11" Type="http://schemas.openxmlformats.org/officeDocument/2006/relationships/image" Target="../media/image246.emf"/><Relationship Id="rId24" Type="http://schemas.openxmlformats.org/officeDocument/2006/relationships/control" Target="../activeX/activeX238.xml"/><Relationship Id="rId32" Type="http://schemas.openxmlformats.org/officeDocument/2006/relationships/control" Target="../activeX/activeX242.xml"/><Relationship Id="rId37" Type="http://schemas.openxmlformats.org/officeDocument/2006/relationships/image" Target="../media/image259.emf"/><Relationship Id="rId40" Type="http://schemas.openxmlformats.org/officeDocument/2006/relationships/control" Target="../activeX/activeX246.xml"/><Relationship Id="rId45" Type="http://schemas.openxmlformats.org/officeDocument/2006/relationships/image" Target="../media/image263.emf"/><Relationship Id="rId53" Type="http://schemas.openxmlformats.org/officeDocument/2006/relationships/image" Target="../media/image267.emf"/><Relationship Id="rId58" Type="http://schemas.openxmlformats.org/officeDocument/2006/relationships/control" Target="../activeX/activeX255.xml"/><Relationship Id="rId66" Type="http://schemas.openxmlformats.org/officeDocument/2006/relationships/control" Target="../activeX/activeX259.xml"/><Relationship Id="rId74" Type="http://schemas.openxmlformats.org/officeDocument/2006/relationships/control" Target="../activeX/activeX263.xml"/><Relationship Id="rId5" Type="http://schemas.openxmlformats.org/officeDocument/2006/relationships/image" Target="../media/image243.emf"/><Relationship Id="rId61" Type="http://schemas.openxmlformats.org/officeDocument/2006/relationships/image" Target="../media/image271.emf"/><Relationship Id="rId19" Type="http://schemas.openxmlformats.org/officeDocument/2006/relationships/image" Target="../media/image250.emf"/><Relationship Id="rId14" Type="http://schemas.openxmlformats.org/officeDocument/2006/relationships/control" Target="../activeX/activeX233.xml"/><Relationship Id="rId22" Type="http://schemas.openxmlformats.org/officeDocument/2006/relationships/control" Target="../activeX/activeX237.xml"/><Relationship Id="rId27" Type="http://schemas.openxmlformats.org/officeDocument/2006/relationships/image" Target="../media/image254.emf"/><Relationship Id="rId30" Type="http://schemas.openxmlformats.org/officeDocument/2006/relationships/control" Target="../activeX/activeX241.xml"/><Relationship Id="rId35" Type="http://schemas.openxmlformats.org/officeDocument/2006/relationships/image" Target="../media/image258.emf"/><Relationship Id="rId43" Type="http://schemas.openxmlformats.org/officeDocument/2006/relationships/image" Target="../media/image262.emf"/><Relationship Id="rId48" Type="http://schemas.openxmlformats.org/officeDocument/2006/relationships/control" Target="../activeX/activeX250.xml"/><Relationship Id="rId56" Type="http://schemas.openxmlformats.org/officeDocument/2006/relationships/control" Target="../activeX/activeX254.xml"/><Relationship Id="rId64" Type="http://schemas.openxmlformats.org/officeDocument/2006/relationships/control" Target="../activeX/activeX258.xml"/><Relationship Id="rId69" Type="http://schemas.openxmlformats.org/officeDocument/2006/relationships/image" Target="../media/image275.emf"/><Relationship Id="rId8" Type="http://schemas.openxmlformats.org/officeDocument/2006/relationships/control" Target="../activeX/activeX230.xml"/><Relationship Id="rId51" Type="http://schemas.openxmlformats.org/officeDocument/2006/relationships/image" Target="../media/image266.emf"/><Relationship Id="rId72" Type="http://schemas.openxmlformats.org/officeDocument/2006/relationships/control" Target="../activeX/activeX262.xml"/><Relationship Id="rId3" Type="http://schemas.openxmlformats.org/officeDocument/2006/relationships/vmlDrawing" Target="../drawings/vmlDrawing12.vml"/><Relationship Id="rId12" Type="http://schemas.openxmlformats.org/officeDocument/2006/relationships/control" Target="../activeX/activeX232.xml"/><Relationship Id="rId17" Type="http://schemas.openxmlformats.org/officeDocument/2006/relationships/image" Target="../media/image249.emf"/><Relationship Id="rId25" Type="http://schemas.openxmlformats.org/officeDocument/2006/relationships/image" Target="../media/image253.emf"/><Relationship Id="rId33" Type="http://schemas.openxmlformats.org/officeDocument/2006/relationships/image" Target="../media/image257.emf"/><Relationship Id="rId38" Type="http://schemas.openxmlformats.org/officeDocument/2006/relationships/control" Target="../activeX/activeX245.xml"/><Relationship Id="rId46" Type="http://schemas.openxmlformats.org/officeDocument/2006/relationships/control" Target="../activeX/activeX249.xml"/><Relationship Id="rId59" Type="http://schemas.openxmlformats.org/officeDocument/2006/relationships/image" Target="../media/image270.emf"/><Relationship Id="rId67" Type="http://schemas.openxmlformats.org/officeDocument/2006/relationships/image" Target="../media/image274.emf"/><Relationship Id="rId20" Type="http://schemas.openxmlformats.org/officeDocument/2006/relationships/control" Target="../activeX/activeX236.xml"/><Relationship Id="rId41" Type="http://schemas.openxmlformats.org/officeDocument/2006/relationships/image" Target="../media/image261.emf"/><Relationship Id="rId54" Type="http://schemas.openxmlformats.org/officeDocument/2006/relationships/control" Target="../activeX/activeX253.xml"/><Relationship Id="rId62" Type="http://schemas.openxmlformats.org/officeDocument/2006/relationships/control" Target="../activeX/activeX257.xml"/><Relationship Id="rId70" Type="http://schemas.openxmlformats.org/officeDocument/2006/relationships/control" Target="../activeX/activeX261.xml"/><Relationship Id="rId75" Type="http://schemas.openxmlformats.org/officeDocument/2006/relationships/image" Target="../media/image278.emf"/><Relationship Id="rId1" Type="http://schemas.openxmlformats.org/officeDocument/2006/relationships/printerSettings" Target="../printerSettings/printerSettings15.bin"/><Relationship Id="rId6" Type="http://schemas.openxmlformats.org/officeDocument/2006/relationships/control" Target="../activeX/activeX229.xml"/><Relationship Id="rId15" Type="http://schemas.openxmlformats.org/officeDocument/2006/relationships/image" Target="../media/image248.emf"/><Relationship Id="rId23" Type="http://schemas.openxmlformats.org/officeDocument/2006/relationships/image" Target="../media/image252.emf"/><Relationship Id="rId28" Type="http://schemas.openxmlformats.org/officeDocument/2006/relationships/control" Target="../activeX/activeX240.xml"/><Relationship Id="rId36" Type="http://schemas.openxmlformats.org/officeDocument/2006/relationships/control" Target="../activeX/activeX244.xml"/><Relationship Id="rId49" Type="http://schemas.openxmlformats.org/officeDocument/2006/relationships/image" Target="../media/image265.emf"/><Relationship Id="rId57" Type="http://schemas.openxmlformats.org/officeDocument/2006/relationships/image" Target="../media/image269.emf"/><Relationship Id="rId10" Type="http://schemas.openxmlformats.org/officeDocument/2006/relationships/control" Target="../activeX/activeX231.xml"/><Relationship Id="rId31" Type="http://schemas.openxmlformats.org/officeDocument/2006/relationships/image" Target="../media/image256.emf"/><Relationship Id="rId44" Type="http://schemas.openxmlformats.org/officeDocument/2006/relationships/control" Target="../activeX/activeX248.xml"/><Relationship Id="rId52" Type="http://schemas.openxmlformats.org/officeDocument/2006/relationships/control" Target="../activeX/activeX252.xml"/><Relationship Id="rId60" Type="http://schemas.openxmlformats.org/officeDocument/2006/relationships/control" Target="../activeX/activeX256.xml"/><Relationship Id="rId65" Type="http://schemas.openxmlformats.org/officeDocument/2006/relationships/image" Target="../media/image273.emf"/><Relationship Id="rId73" Type="http://schemas.openxmlformats.org/officeDocument/2006/relationships/image" Target="../media/image277.emf"/><Relationship Id="rId4" Type="http://schemas.openxmlformats.org/officeDocument/2006/relationships/control" Target="../activeX/activeX228.xml"/><Relationship Id="rId9" Type="http://schemas.openxmlformats.org/officeDocument/2006/relationships/image" Target="../media/image245.emf"/><Relationship Id="rId13" Type="http://schemas.openxmlformats.org/officeDocument/2006/relationships/image" Target="../media/image247.emf"/><Relationship Id="rId18" Type="http://schemas.openxmlformats.org/officeDocument/2006/relationships/control" Target="../activeX/activeX235.xml"/><Relationship Id="rId39" Type="http://schemas.openxmlformats.org/officeDocument/2006/relationships/image" Target="../media/image260.emf"/><Relationship Id="rId34" Type="http://schemas.openxmlformats.org/officeDocument/2006/relationships/control" Target="../activeX/activeX243.xml"/><Relationship Id="rId50" Type="http://schemas.openxmlformats.org/officeDocument/2006/relationships/control" Target="../activeX/activeX251.xml"/><Relationship Id="rId55" Type="http://schemas.openxmlformats.org/officeDocument/2006/relationships/image" Target="../media/image268.emf"/><Relationship Id="rId7" Type="http://schemas.openxmlformats.org/officeDocument/2006/relationships/image" Target="../media/image244.emf"/><Relationship Id="rId71" Type="http://schemas.openxmlformats.org/officeDocument/2006/relationships/image" Target="../media/image276.emf"/></Relationships>
</file>

<file path=xl/worksheets/_rels/sheet18.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6" Type="http://schemas.openxmlformats.org/officeDocument/2006/relationships/control" Target="../activeX/activeX275.xml"/><Relationship Id="rId21" Type="http://schemas.openxmlformats.org/officeDocument/2006/relationships/image" Target="../media/image287.emf"/><Relationship Id="rId42" Type="http://schemas.openxmlformats.org/officeDocument/2006/relationships/control" Target="../activeX/activeX283.xml"/><Relationship Id="rId47" Type="http://schemas.openxmlformats.org/officeDocument/2006/relationships/image" Target="../media/image300.emf"/><Relationship Id="rId63" Type="http://schemas.openxmlformats.org/officeDocument/2006/relationships/image" Target="../media/image308.emf"/><Relationship Id="rId68" Type="http://schemas.openxmlformats.org/officeDocument/2006/relationships/control" Target="../activeX/activeX296.xml"/><Relationship Id="rId84" Type="http://schemas.openxmlformats.org/officeDocument/2006/relationships/control" Target="../activeX/activeX304.xml"/><Relationship Id="rId89" Type="http://schemas.openxmlformats.org/officeDocument/2006/relationships/image" Target="../media/image321.emf"/><Relationship Id="rId16" Type="http://schemas.openxmlformats.org/officeDocument/2006/relationships/control" Target="../activeX/activeX270.xml"/><Relationship Id="rId11" Type="http://schemas.openxmlformats.org/officeDocument/2006/relationships/image" Target="../media/image282.emf"/><Relationship Id="rId32" Type="http://schemas.openxmlformats.org/officeDocument/2006/relationships/control" Target="../activeX/activeX278.xml"/><Relationship Id="rId37" Type="http://schemas.openxmlformats.org/officeDocument/2006/relationships/image" Target="../media/image295.emf"/><Relationship Id="rId53" Type="http://schemas.openxmlformats.org/officeDocument/2006/relationships/image" Target="../media/image303.emf"/><Relationship Id="rId58" Type="http://schemas.openxmlformats.org/officeDocument/2006/relationships/control" Target="../activeX/activeX291.xml"/><Relationship Id="rId74" Type="http://schemas.openxmlformats.org/officeDocument/2006/relationships/control" Target="../activeX/activeX299.xml"/><Relationship Id="rId79" Type="http://schemas.openxmlformats.org/officeDocument/2006/relationships/image" Target="../media/image316.emf"/><Relationship Id="rId5" Type="http://schemas.openxmlformats.org/officeDocument/2006/relationships/image" Target="../media/image279.emf"/><Relationship Id="rId90" Type="http://schemas.openxmlformats.org/officeDocument/2006/relationships/control" Target="../activeX/activeX307.xml"/><Relationship Id="rId22" Type="http://schemas.openxmlformats.org/officeDocument/2006/relationships/control" Target="../activeX/activeX273.xml"/><Relationship Id="rId27" Type="http://schemas.openxmlformats.org/officeDocument/2006/relationships/image" Target="../media/image290.emf"/><Relationship Id="rId43" Type="http://schemas.openxmlformats.org/officeDocument/2006/relationships/image" Target="../media/image298.emf"/><Relationship Id="rId48" Type="http://schemas.openxmlformats.org/officeDocument/2006/relationships/control" Target="../activeX/activeX286.xml"/><Relationship Id="rId64" Type="http://schemas.openxmlformats.org/officeDocument/2006/relationships/control" Target="../activeX/activeX294.xml"/><Relationship Id="rId69" Type="http://schemas.openxmlformats.org/officeDocument/2006/relationships/image" Target="../media/image311.emf"/><Relationship Id="rId8" Type="http://schemas.openxmlformats.org/officeDocument/2006/relationships/control" Target="../activeX/activeX266.xml"/><Relationship Id="rId51" Type="http://schemas.openxmlformats.org/officeDocument/2006/relationships/image" Target="../media/image302.emf"/><Relationship Id="rId72" Type="http://schemas.openxmlformats.org/officeDocument/2006/relationships/control" Target="../activeX/activeX298.xml"/><Relationship Id="rId80" Type="http://schemas.openxmlformats.org/officeDocument/2006/relationships/control" Target="../activeX/activeX302.xml"/><Relationship Id="rId85" Type="http://schemas.openxmlformats.org/officeDocument/2006/relationships/image" Target="../media/image319.emf"/><Relationship Id="rId93" Type="http://schemas.openxmlformats.org/officeDocument/2006/relationships/image" Target="../media/image323.emf"/><Relationship Id="rId3" Type="http://schemas.openxmlformats.org/officeDocument/2006/relationships/vmlDrawing" Target="../drawings/vmlDrawing13.vml"/><Relationship Id="rId12" Type="http://schemas.openxmlformats.org/officeDocument/2006/relationships/control" Target="../activeX/activeX268.xml"/><Relationship Id="rId17" Type="http://schemas.openxmlformats.org/officeDocument/2006/relationships/image" Target="../media/image285.emf"/><Relationship Id="rId25" Type="http://schemas.openxmlformats.org/officeDocument/2006/relationships/image" Target="../media/image289.emf"/><Relationship Id="rId33" Type="http://schemas.openxmlformats.org/officeDocument/2006/relationships/image" Target="../media/image293.emf"/><Relationship Id="rId38" Type="http://schemas.openxmlformats.org/officeDocument/2006/relationships/control" Target="../activeX/activeX281.xml"/><Relationship Id="rId46" Type="http://schemas.openxmlformats.org/officeDocument/2006/relationships/control" Target="../activeX/activeX285.xml"/><Relationship Id="rId59" Type="http://schemas.openxmlformats.org/officeDocument/2006/relationships/image" Target="../media/image306.emf"/><Relationship Id="rId67" Type="http://schemas.openxmlformats.org/officeDocument/2006/relationships/image" Target="../media/image310.emf"/><Relationship Id="rId20" Type="http://schemas.openxmlformats.org/officeDocument/2006/relationships/control" Target="../activeX/activeX272.xml"/><Relationship Id="rId41" Type="http://schemas.openxmlformats.org/officeDocument/2006/relationships/image" Target="../media/image297.emf"/><Relationship Id="rId54" Type="http://schemas.openxmlformats.org/officeDocument/2006/relationships/control" Target="../activeX/activeX289.xml"/><Relationship Id="rId62" Type="http://schemas.openxmlformats.org/officeDocument/2006/relationships/control" Target="../activeX/activeX293.xml"/><Relationship Id="rId70" Type="http://schemas.openxmlformats.org/officeDocument/2006/relationships/control" Target="../activeX/activeX297.xml"/><Relationship Id="rId75" Type="http://schemas.openxmlformats.org/officeDocument/2006/relationships/image" Target="../media/image314.emf"/><Relationship Id="rId83" Type="http://schemas.openxmlformats.org/officeDocument/2006/relationships/image" Target="../media/image318.emf"/><Relationship Id="rId88" Type="http://schemas.openxmlformats.org/officeDocument/2006/relationships/control" Target="../activeX/activeX306.xml"/><Relationship Id="rId91" Type="http://schemas.openxmlformats.org/officeDocument/2006/relationships/image" Target="../media/image322.emf"/><Relationship Id="rId1" Type="http://schemas.openxmlformats.org/officeDocument/2006/relationships/printerSettings" Target="../printerSettings/printerSettings17.bin"/><Relationship Id="rId6" Type="http://schemas.openxmlformats.org/officeDocument/2006/relationships/control" Target="../activeX/activeX265.xml"/><Relationship Id="rId15" Type="http://schemas.openxmlformats.org/officeDocument/2006/relationships/image" Target="../media/image284.emf"/><Relationship Id="rId23" Type="http://schemas.openxmlformats.org/officeDocument/2006/relationships/image" Target="../media/image288.emf"/><Relationship Id="rId28" Type="http://schemas.openxmlformats.org/officeDocument/2006/relationships/control" Target="../activeX/activeX276.xml"/><Relationship Id="rId36" Type="http://schemas.openxmlformats.org/officeDocument/2006/relationships/control" Target="../activeX/activeX280.xml"/><Relationship Id="rId49" Type="http://schemas.openxmlformats.org/officeDocument/2006/relationships/image" Target="../media/image301.emf"/><Relationship Id="rId57" Type="http://schemas.openxmlformats.org/officeDocument/2006/relationships/image" Target="../media/image305.emf"/><Relationship Id="rId10" Type="http://schemas.openxmlformats.org/officeDocument/2006/relationships/control" Target="../activeX/activeX267.xml"/><Relationship Id="rId31" Type="http://schemas.openxmlformats.org/officeDocument/2006/relationships/image" Target="../media/image292.emf"/><Relationship Id="rId44" Type="http://schemas.openxmlformats.org/officeDocument/2006/relationships/control" Target="../activeX/activeX284.xml"/><Relationship Id="rId52" Type="http://schemas.openxmlformats.org/officeDocument/2006/relationships/control" Target="../activeX/activeX288.xml"/><Relationship Id="rId60" Type="http://schemas.openxmlformats.org/officeDocument/2006/relationships/control" Target="../activeX/activeX292.xml"/><Relationship Id="rId65" Type="http://schemas.openxmlformats.org/officeDocument/2006/relationships/image" Target="../media/image309.emf"/><Relationship Id="rId73" Type="http://schemas.openxmlformats.org/officeDocument/2006/relationships/image" Target="../media/image313.emf"/><Relationship Id="rId78" Type="http://schemas.openxmlformats.org/officeDocument/2006/relationships/control" Target="../activeX/activeX301.xml"/><Relationship Id="rId81" Type="http://schemas.openxmlformats.org/officeDocument/2006/relationships/image" Target="../media/image317.emf"/><Relationship Id="rId86" Type="http://schemas.openxmlformats.org/officeDocument/2006/relationships/control" Target="../activeX/activeX305.xml"/><Relationship Id="rId4" Type="http://schemas.openxmlformats.org/officeDocument/2006/relationships/control" Target="../activeX/activeX264.xml"/><Relationship Id="rId9" Type="http://schemas.openxmlformats.org/officeDocument/2006/relationships/image" Target="../media/image281.emf"/><Relationship Id="rId13" Type="http://schemas.openxmlformats.org/officeDocument/2006/relationships/image" Target="../media/image283.emf"/><Relationship Id="rId18" Type="http://schemas.openxmlformats.org/officeDocument/2006/relationships/control" Target="../activeX/activeX271.xml"/><Relationship Id="rId39" Type="http://schemas.openxmlformats.org/officeDocument/2006/relationships/image" Target="../media/image296.emf"/><Relationship Id="rId34" Type="http://schemas.openxmlformats.org/officeDocument/2006/relationships/control" Target="../activeX/activeX279.xml"/><Relationship Id="rId50" Type="http://schemas.openxmlformats.org/officeDocument/2006/relationships/control" Target="../activeX/activeX287.xml"/><Relationship Id="rId55" Type="http://schemas.openxmlformats.org/officeDocument/2006/relationships/image" Target="../media/image304.emf"/><Relationship Id="rId76" Type="http://schemas.openxmlformats.org/officeDocument/2006/relationships/control" Target="../activeX/activeX300.xml"/><Relationship Id="rId7" Type="http://schemas.openxmlformats.org/officeDocument/2006/relationships/image" Target="../media/image280.emf"/><Relationship Id="rId71" Type="http://schemas.openxmlformats.org/officeDocument/2006/relationships/image" Target="../media/image312.emf"/><Relationship Id="rId92" Type="http://schemas.openxmlformats.org/officeDocument/2006/relationships/control" Target="../activeX/activeX308.xml"/><Relationship Id="rId2" Type="http://schemas.openxmlformats.org/officeDocument/2006/relationships/drawing" Target="../drawings/drawing19.xml"/><Relationship Id="rId29" Type="http://schemas.openxmlformats.org/officeDocument/2006/relationships/image" Target="../media/image291.emf"/><Relationship Id="rId24" Type="http://schemas.openxmlformats.org/officeDocument/2006/relationships/control" Target="../activeX/activeX274.xml"/><Relationship Id="rId40" Type="http://schemas.openxmlformats.org/officeDocument/2006/relationships/control" Target="../activeX/activeX282.xml"/><Relationship Id="rId45" Type="http://schemas.openxmlformats.org/officeDocument/2006/relationships/image" Target="../media/image299.emf"/><Relationship Id="rId66" Type="http://schemas.openxmlformats.org/officeDocument/2006/relationships/control" Target="../activeX/activeX295.xml"/><Relationship Id="rId87" Type="http://schemas.openxmlformats.org/officeDocument/2006/relationships/image" Target="../media/image320.emf"/><Relationship Id="rId61" Type="http://schemas.openxmlformats.org/officeDocument/2006/relationships/image" Target="../media/image307.emf"/><Relationship Id="rId82" Type="http://schemas.openxmlformats.org/officeDocument/2006/relationships/control" Target="../activeX/activeX303.xml"/><Relationship Id="rId19" Type="http://schemas.openxmlformats.org/officeDocument/2006/relationships/image" Target="../media/image286.emf"/><Relationship Id="rId14" Type="http://schemas.openxmlformats.org/officeDocument/2006/relationships/control" Target="../activeX/activeX269.xml"/><Relationship Id="rId30" Type="http://schemas.openxmlformats.org/officeDocument/2006/relationships/control" Target="../activeX/activeX277.xml"/><Relationship Id="rId35" Type="http://schemas.openxmlformats.org/officeDocument/2006/relationships/image" Target="../media/image294.emf"/><Relationship Id="rId56" Type="http://schemas.openxmlformats.org/officeDocument/2006/relationships/control" Target="../activeX/activeX290.xml"/><Relationship Id="rId77" Type="http://schemas.openxmlformats.org/officeDocument/2006/relationships/image" Target="../media/image315.emf"/></Relationships>
</file>

<file path=xl/worksheets/_rels/sheet20.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3" Type="http://schemas.openxmlformats.org/officeDocument/2006/relationships/image" Target="../media/image328.emf"/><Relationship Id="rId18" Type="http://schemas.openxmlformats.org/officeDocument/2006/relationships/control" Target="../activeX/activeX316.xml"/><Relationship Id="rId26" Type="http://schemas.openxmlformats.org/officeDocument/2006/relationships/control" Target="../activeX/activeX320.xml"/><Relationship Id="rId39" Type="http://schemas.openxmlformats.org/officeDocument/2006/relationships/image" Target="../media/image341.emf"/><Relationship Id="rId21" Type="http://schemas.openxmlformats.org/officeDocument/2006/relationships/image" Target="../media/image332.emf"/><Relationship Id="rId34" Type="http://schemas.openxmlformats.org/officeDocument/2006/relationships/control" Target="../activeX/activeX324.xml"/><Relationship Id="rId42" Type="http://schemas.openxmlformats.org/officeDocument/2006/relationships/control" Target="../activeX/activeX328.xml"/><Relationship Id="rId47" Type="http://schemas.openxmlformats.org/officeDocument/2006/relationships/image" Target="../media/image345.emf"/><Relationship Id="rId50" Type="http://schemas.openxmlformats.org/officeDocument/2006/relationships/control" Target="../activeX/activeX332.xml"/><Relationship Id="rId55" Type="http://schemas.openxmlformats.org/officeDocument/2006/relationships/image" Target="../media/image349.emf"/><Relationship Id="rId63" Type="http://schemas.openxmlformats.org/officeDocument/2006/relationships/image" Target="../media/image353.emf"/><Relationship Id="rId7" Type="http://schemas.openxmlformats.org/officeDocument/2006/relationships/image" Target="../media/image325.emf"/><Relationship Id="rId2" Type="http://schemas.openxmlformats.org/officeDocument/2006/relationships/drawing" Target="../drawings/drawing21.xml"/><Relationship Id="rId16" Type="http://schemas.openxmlformats.org/officeDocument/2006/relationships/control" Target="../activeX/activeX315.xml"/><Relationship Id="rId29" Type="http://schemas.openxmlformats.org/officeDocument/2006/relationships/image" Target="../media/image336.emf"/><Relationship Id="rId11" Type="http://schemas.openxmlformats.org/officeDocument/2006/relationships/image" Target="../media/image327.emf"/><Relationship Id="rId24" Type="http://schemas.openxmlformats.org/officeDocument/2006/relationships/control" Target="../activeX/activeX319.xml"/><Relationship Id="rId32" Type="http://schemas.openxmlformats.org/officeDocument/2006/relationships/control" Target="../activeX/activeX323.xml"/><Relationship Id="rId37" Type="http://schemas.openxmlformats.org/officeDocument/2006/relationships/image" Target="../media/image340.emf"/><Relationship Id="rId40" Type="http://schemas.openxmlformats.org/officeDocument/2006/relationships/control" Target="../activeX/activeX327.xml"/><Relationship Id="rId45" Type="http://schemas.openxmlformats.org/officeDocument/2006/relationships/image" Target="../media/image344.emf"/><Relationship Id="rId53" Type="http://schemas.openxmlformats.org/officeDocument/2006/relationships/image" Target="../media/image348.emf"/><Relationship Id="rId58" Type="http://schemas.openxmlformats.org/officeDocument/2006/relationships/control" Target="../activeX/activeX336.xml"/><Relationship Id="rId5" Type="http://schemas.openxmlformats.org/officeDocument/2006/relationships/image" Target="../media/image324.emf"/><Relationship Id="rId61" Type="http://schemas.openxmlformats.org/officeDocument/2006/relationships/image" Target="../media/image352.emf"/><Relationship Id="rId19" Type="http://schemas.openxmlformats.org/officeDocument/2006/relationships/image" Target="../media/image331.emf"/><Relationship Id="rId14" Type="http://schemas.openxmlformats.org/officeDocument/2006/relationships/control" Target="../activeX/activeX314.xml"/><Relationship Id="rId22" Type="http://schemas.openxmlformats.org/officeDocument/2006/relationships/control" Target="../activeX/activeX318.xml"/><Relationship Id="rId27" Type="http://schemas.openxmlformats.org/officeDocument/2006/relationships/image" Target="../media/image335.emf"/><Relationship Id="rId30" Type="http://schemas.openxmlformats.org/officeDocument/2006/relationships/control" Target="../activeX/activeX322.xml"/><Relationship Id="rId35" Type="http://schemas.openxmlformats.org/officeDocument/2006/relationships/image" Target="../media/image339.emf"/><Relationship Id="rId43" Type="http://schemas.openxmlformats.org/officeDocument/2006/relationships/image" Target="../media/image343.emf"/><Relationship Id="rId48" Type="http://schemas.openxmlformats.org/officeDocument/2006/relationships/control" Target="../activeX/activeX331.xml"/><Relationship Id="rId56" Type="http://schemas.openxmlformats.org/officeDocument/2006/relationships/control" Target="../activeX/activeX335.xml"/><Relationship Id="rId8" Type="http://schemas.openxmlformats.org/officeDocument/2006/relationships/control" Target="../activeX/activeX311.xml"/><Relationship Id="rId51" Type="http://schemas.openxmlformats.org/officeDocument/2006/relationships/image" Target="../media/image347.emf"/><Relationship Id="rId3" Type="http://schemas.openxmlformats.org/officeDocument/2006/relationships/vmlDrawing" Target="../drawings/vmlDrawing14.vml"/><Relationship Id="rId12" Type="http://schemas.openxmlformats.org/officeDocument/2006/relationships/control" Target="../activeX/activeX313.xml"/><Relationship Id="rId17" Type="http://schemas.openxmlformats.org/officeDocument/2006/relationships/image" Target="../media/image330.emf"/><Relationship Id="rId25" Type="http://schemas.openxmlformats.org/officeDocument/2006/relationships/image" Target="../media/image334.emf"/><Relationship Id="rId33" Type="http://schemas.openxmlformats.org/officeDocument/2006/relationships/image" Target="../media/image338.emf"/><Relationship Id="rId38" Type="http://schemas.openxmlformats.org/officeDocument/2006/relationships/control" Target="../activeX/activeX326.xml"/><Relationship Id="rId46" Type="http://schemas.openxmlformats.org/officeDocument/2006/relationships/control" Target="../activeX/activeX330.xml"/><Relationship Id="rId59" Type="http://schemas.openxmlformats.org/officeDocument/2006/relationships/image" Target="../media/image351.emf"/><Relationship Id="rId20" Type="http://schemas.openxmlformats.org/officeDocument/2006/relationships/control" Target="../activeX/activeX317.xml"/><Relationship Id="rId41" Type="http://schemas.openxmlformats.org/officeDocument/2006/relationships/image" Target="../media/image342.emf"/><Relationship Id="rId54" Type="http://schemas.openxmlformats.org/officeDocument/2006/relationships/control" Target="../activeX/activeX334.xml"/><Relationship Id="rId62" Type="http://schemas.openxmlformats.org/officeDocument/2006/relationships/control" Target="../activeX/activeX338.xml"/><Relationship Id="rId1" Type="http://schemas.openxmlformats.org/officeDocument/2006/relationships/printerSettings" Target="../printerSettings/printerSettings19.bin"/><Relationship Id="rId6" Type="http://schemas.openxmlformats.org/officeDocument/2006/relationships/control" Target="../activeX/activeX310.xml"/><Relationship Id="rId15" Type="http://schemas.openxmlformats.org/officeDocument/2006/relationships/image" Target="../media/image329.emf"/><Relationship Id="rId23" Type="http://schemas.openxmlformats.org/officeDocument/2006/relationships/image" Target="../media/image333.emf"/><Relationship Id="rId28" Type="http://schemas.openxmlformats.org/officeDocument/2006/relationships/control" Target="../activeX/activeX321.xml"/><Relationship Id="rId36" Type="http://schemas.openxmlformats.org/officeDocument/2006/relationships/control" Target="../activeX/activeX325.xml"/><Relationship Id="rId49" Type="http://schemas.openxmlformats.org/officeDocument/2006/relationships/image" Target="../media/image346.emf"/><Relationship Id="rId57" Type="http://schemas.openxmlformats.org/officeDocument/2006/relationships/image" Target="../media/image350.emf"/><Relationship Id="rId10" Type="http://schemas.openxmlformats.org/officeDocument/2006/relationships/control" Target="../activeX/activeX312.xml"/><Relationship Id="rId31" Type="http://schemas.openxmlformats.org/officeDocument/2006/relationships/image" Target="../media/image337.emf"/><Relationship Id="rId44" Type="http://schemas.openxmlformats.org/officeDocument/2006/relationships/control" Target="../activeX/activeX329.xml"/><Relationship Id="rId52" Type="http://schemas.openxmlformats.org/officeDocument/2006/relationships/control" Target="../activeX/activeX333.xml"/><Relationship Id="rId60" Type="http://schemas.openxmlformats.org/officeDocument/2006/relationships/control" Target="../activeX/activeX337.xml"/><Relationship Id="rId4" Type="http://schemas.openxmlformats.org/officeDocument/2006/relationships/control" Target="../activeX/activeX309.xml"/><Relationship Id="rId9" Type="http://schemas.openxmlformats.org/officeDocument/2006/relationships/image" Target="../media/image326.emf"/></Relationships>
</file>

<file path=xl/worksheets/_rels/sheet22.xml.rels><?xml version="1.0" encoding="UTF-8" standalone="yes"?>
<Relationships xmlns="http://schemas.openxmlformats.org/package/2006/relationships"><Relationship Id="rId13" Type="http://schemas.openxmlformats.org/officeDocument/2006/relationships/image" Target="../media/image358.emf"/><Relationship Id="rId18" Type="http://schemas.openxmlformats.org/officeDocument/2006/relationships/control" Target="../activeX/activeX346.xml"/><Relationship Id="rId26" Type="http://schemas.openxmlformats.org/officeDocument/2006/relationships/control" Target="../activeX/activeX350.xml"/><Relationship Id="rId39" Type="http://schemas.openxmlformats.org/officeDocument/2006/relationships/image" Target="../media/image371.emf"/><Relationship Id="rId21" Type="http://schemas.openxmlformats.org/officeDocument/2006/relationships/image" Target="../media/image362.emf"/><Relationship Id="rId34" Type="http://schemas.openxmlformats.org/officeDocument/2006/relationships/control" Target="../activeX/activeX354.xml"/><Relationship Id="rId42" Type="http://schemas.openxmlformats.org/officeDocument/2006/relationships/control" Target="../activeX/activeX358.xml"/><Relationship Id="rId47" Type="http://schemas.openxmlformats.org/officeDocument/2006/relationships/image" Target="../media/image375.emf"/><Relationship Id="rId50" Type="http://schemas.openxmlformats.org/officeDocument/2006/relationships/control" Target="../activeX/activeX362.xml"/><Relationship Id="rId55" Type="http://schemas.openxmlformats.org/officeDocument/2006/relationships/image" Target="../media/image379.emf"/><Relationship Id="rId7" Type="http://schemas.openxmlformats.org/officeDocument/2006/relationships/image" Target="../media/image355.emf"/><Relationship Id="rId2" Type="http://schemas.openxmlformats.org/officeDocument/2006/relationships/drawing" Target="../drawings/drawing22.xml"/><Relationship Id="rId16" Type="http://schemas.openxmlformats.org/officeDocument/2006/relationships/control" Target="../activeX/activeX345.xml"/><Relationship Id="rId29" Type="http://schemas.openxmlformats.org/officeDocument/2006/relationships/image" Target="../media/image366.emf"/><Relationship Id="rId11" Type="http://schemas.openxmlformats.org/officeDocument/2006/relationships/image" Target="../media/image357.emf"/><Relationship Id="rId24" Type="http://schemas.openxmlformats.org/officeDocument/2006/relationships/control" Target="../activeX/activeX349.xml"/><Relationship Id="rId32" Type="http://schemas.openxmlformats.org/officeDocument/2006/relationships/control" Target="../activeX/activeX353.xml"/><Relationship Id="rId37" Type="http://schemas.openxmlformats.org/officeDocument/2006/relationships/image" Target="../media/image370.emf"/><Relationship Id="rId40" Type="http://schemas.openxmlformats.org/officeDocument/2006/relationships/control" Target="../activeX/activeX357.xml"/><Relationship Id="rId45" Type="http://schemas.openxmlformats.org/officeDocument/2006/relationships/image" Target="../media/image374.emf"/><Relationship Id="rId53" Type="http://schemas.openxmlformats.org/officeDocument/2006/relationships/image" Target="../media/image378.emf"/><Relationship Id="rId5" Type="http://schemas.openxmlformats.org/officeDocument/2006/relationships/image" Target="../media/image354.emf"/><Relationship Id="rId19" Type="http://schemas.openxmlformats.org/officeDocument/2006/relationships/image" Target="../media/image361.emf"/><Relationship Id="rId4" Type="http://schemas.openxmlformats.org/officeDocument/2006/relationships/control" Target="../activeX/activeX339.xml"/><Relationship Id="rId9" Type="http://schemas.openxmlformats.org/officeDocument/2006/relationships/image" Target="../media/image356.emf"/><Relationship Id="rId14" Type="http://schemas.openxmlformats.org/officeDocument/2006/relationships/control" Target="../activeX/activeX344.xml"/><Relationship Id="rId22" Type="http://schemas.openxmlformats.org/officeDocument/2006/relationships/control" Target="../activeX/activeX348.xml"/><Relationship Id="rId27" Type="http://schemas.openxmlformats.org/officeDocument/2006/relationships/image" Target="../media/image365.emf"/><Relationship Id="rId30" Type="http://schemas.openxmlformats.org/officeDocument/2006/relationships/control" Target="../activeX/activeX352.xml"/><Relationship Id="rId35" Type="http://schemas.openxmlformats.org/officeDocument/2006/relationships/image" Target="../media/image369.emf"/><Relationship Id="rId43" Type="http://schemas.openxmlformats.org/officeDocument/2006/relationships/image" Target="../media/image373.emf"/><Relationship Id="rId48" Type="http://schemas.openxmlformats.org/officeDocument/2006/relationships/control" Target="../activeX/activeX361.xml"/><Relationship Id="rId56" Type="http://schemas.openxmlformats.org/officeDocument/2006/relationships/control" Target="../activeX/activeX365.xml"/><Relationship Id="rId8" Type="http://schemas.openxmlformats.org/officeDocument/2006/relationships/control" Target="../activeX/activeX341.xml"/><Relationship Id="rId51" Type="http://schemas.openxmlformats.org/officeDocument/2006/relationships/image" Target="../media/image377.emf"/><Relationship Id="rId3" Type="http://schemas.openxmlformats.org/officeDocument/2006/relationships/vmlDrawing" Target="../drawings/vmlDrawing15.vml"/><Relationship Id="rId12" Type="http://schemas.openxmlformats.org/officeDocument/2006/relationships/control" Target="../activeX/activeX343.xml"/><Relationship Id="rId17" Type="http://schemas.openxmlformats.org/officeDocument/2006/relationships/image" Target="../media/image360.emf"/><Relationship Id="rId25" Type="http://schemas.openxmlformats.org/officeDocument/2006/relationships/image" Target="../media/image364.emf"/><Relationship Id="rId33" Type="http://schemas.openxmlformats.org/officeDocument/2006/relationships/image" Target="../media/image368.emf"/><Relationship Id="rId38" Type="http://schemas.openxmlformats.org/officeDocument/2006/relationships/control" Target="../activeX/activeX356.xml"/><Relationship Id="rId46" Type="http://schemas.openxmlformats.org/officeDocument/2006/relationships/control" Target="../activeX/activeX360.xml"/><Relationship Id="rId20" Type="http://schemas.openxmlformats.org/officeDocument/2006/relationships/control" Target="../activeX/activeX347.xml"/><Relationship Id="rId41" Type="http://schemas.openxmlformats.org/officeDocument/2006/relationships/image" Target="../media/image372.emf"/><Relationship Id="rId54" Type="http://schemas.openxmlformats.org/officeDocument/2006/relationships/control" Target="../activeX/activeX364.xml"/><Relationship Id="rId1" Type="http://schemas.openxmlformats.org/officeDocument/2006/relationships/printerSettings" Target="../printerSettings/printerSettings20.bin"/><Relationship Id="rId6" Type="http://schemas.openxmlformats.org/officeDocument/2006/relationships/control" Target="../activeX/activeX340.xml"/><Relationship Id="rId15" Type="http://schemas.openxmlformats.org/officeDocument/2006/relationships/image" Target="../media/image359.emf"/><Relationship Id="rId23" Type="http://schemas.openxmlformats.org/officeDocument/2006/relationships/image" Target="../media/image363.emf"/><Relationship Id="rId28" Type="http://schemas.openxmlformats.org/officeDocument/2006/relationships/control" Target="../activeX/activeX351.xml"/><Relationship Id="rId36" Type="http://schemas.openxmlformats.org/officeDocument/2006/relationships/control" Target="../activeX/activeX355.xml"/><Relationship Id="rId49" Type="http://schemas.openxmlformats.org/officeDocument/2006/relationships/image" Target="../media/image376.emf"/><Relationship Id="rId57" Type="http://schemas.openxmlformats.org/officeDocument/2006/relationships/image" Target="../media/image380.emf"/><Relationship Id="rId10" Type="http://schemas.openxmlformats.org/officeDocument/2006/relationships/control" Target="../activeX/activeX342.xml"/><Relationship Id="rId31" Type="http://schemas.openxmlformats.org/officeDocument/2006/relationships/image" Target="../media/image367.emf"/><Relationship Id="rId44" Type="http://schemas.openxmlformats.org/officeDocument/2006/relationships/control" Target="../activeX/activeX359.xml"/><Relationship Id="rId52" Type="http://schemas.openxmlformats.org/officeDocument/2006/relationships/control" Target="../activeX/activeX363.xml"/></Relationships>
</file>

<file path=xl/worksheets/_rels/sheet2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3" Type="http://schemas.openxmlformats.org/officeDocument/2006/relationships/image" Target="../media/image385.emf"/><Relationship Id="rId18" Type="http://schemas.openxmlformats.org/officeDocument/2006/relationships/control" Target="../activeX/activeX373.xml"/><Relationship Id="rId26" Type="http://schemas.openxmlformats.org/officeDocument/2006/relationships/control" Target="../activeX/activeX377.xml"/><Relationship Id="rId39" Type="http://schemas.openxmlformats.org/officeDocument/2006/relationships/image" Target="../media/image398.emf"/><Relationship Id="rId21" Type="http://schemas.openxmlformats.org/officeDocument/2006/relationships/image" Target="../media/image389.emf"/><Relationship Id="rId34" Type="http://schemas.openxmlformats.org/officeDocument/2006/relationships/control" Target="../activeX/activeX381.xml"/><Relationship Id="rId42" Type="http://schemas.openxmlformats.org/officeDocument/2006/relationships/control" Target="../activeX/activeX385.xml"/><Relationship Id="rId47" Type="http://schemas.openxmlformats.org/officeDocument/2006/relationships/image" Target="../media/image402.emf"/><Relationship Id="rId50" Type="http://schemas.openxmlformats.org/officeDocument/2006/relationships/control" Target="../activeX/activeX389.xml"/><Relationship Id="rId7" Type="http://schemas.openxmlformats.org/officeDocument/2006/relationships/image" Target="../media/image382.emf"/><Relationship Id="rId2" Type="http://schemas.openxmlformats.org/officeDocument/2006/relationships/drawing" Target="../drawings/drawing24.xml"/><Relationship Id="rId16" Type="http://schemas.openxmlformats.org/officeDocument/2006/relationships/control" Target="../activeX/activeX372.xml"/><Relationship Id="rId29" Type="http://schemas.openxmlformats.org/officeDocument/2006/relationships/image" Target="../media/image393.emf"/><Relationship Id="rId11" Type="http://schemas.openxmlformats.org/officeDocument/2006/relationships/image" Target="../media/image384.emf"/><Relationship Id="rId24" Type="http://schemas.openxmlformats.org/officeDocument/2006/relationships/control" Target="../activeX/activeX376.xml"/><Relationship Id="rId32" Type="http://schemas.openxmlformats.org/officeDocument/2006/relationships/control" Target="../activeX/activeX380.xml"/><Relationship Id="rId37" Type="http://schemas.openxmlformats.org/officeDocument/2006/relationships/image" Target="../media/image397.emf"/><Relationship Id="rId40" Type="http://schemas.openxmlformats.org/officeDocument/2006/relationships/control" Target="../activeX/activeX384.xml"/><Relationship Id="rId45" Type="http://schemas.openxmlformats.org/officeDocument/2006/relationships/image" Target="../media/image401.emf"/><Relationship Id="rId5" Type="http://schemas.openxmlformats.org/officeDocument/2006/relationships/image" Target="../media/image381.emf"/><Relationship Id="rId15" Type="http://schemas.openxmlformats.org/officeDocument/2006/relationships/image" Target="../media/image386.emf"/><Relationship Id="rId23" Type="http://schemas.openxmlformats.org/officeDocument/2006/relationships/image" Target="../media/image390.emf"/><Relationship Id="rId28" Type="http://schemas.openxmlformats.org/officeDocument/2006/relationships/control" Target="../activeX/activeX378.xml"/><Relationship Id="rId36" Type="http://schemas.openxmlformats.org/officeDocument/2006/relationships/control" Target="../activeX/activeX382.xml"/><Relationship Id="rId49" Type="http://schemas.openxmlformats.org/officeDocument/2006/relationships/image" Target="../media/image403.emf"/><Relationship Id="rId10" Type="http://schemas.openxmlformats.org/officeDocument/2006/relationships/control" Target="../activeX/activeX369.xml"/><Relationship Id="rId19" Type="http://schemas.openxmlformats.org/officeDocument/2006/relationships/image" Target="../media/image388.emf"/><Relationship Id="rId31" Type="http://schemas.openxmlformats.org/officeDocument/2006/relationships/image" Target="../media/image394.emf"/><Relationship Id="rId44" Type="http://schemas.openxmlformats.org/officeDocument/2006/relationships/control" Target="../activeX/activeX386.xml"/><Relationship Id="rId4" Type="http://schemas.openxmlformats.org/officeDocument/2006/relationships/control" Target="../activeX/activeX366.xml"/><Relationship Id="rId9" Type="http://schemas.openxmlformats.org/officeDocument/2006/relationships/image" Target="../media/image383.emf"/><Relationship Id="rId14" Type="http://schemas.openxmlformats.org/officeDocument/2006/relationships/control" Target="../activeX/activeX371.xml"/><Relationship Id="rId22" Type="http://schemas.openxmlformats.org/officeDocument/2006/relationships/control" Target="../activeX/activeX375.xml"/><Relationship Id="rId27" Type="http://schemas.openxmlformats.org/officeDocument/2006/relationships/image" Target="../media/image392.emf"/><Relationship Id="rId30" Type="http://schemas.openxmlformats.org/officeDocument/2006/relationships/control" Target="../activeX/activeX379.xml"/><Relationship Id="rId35" Type="http://schemas.openxmlformats.org/officeDocument/2006/relationships/image" Target="../media/image396.emf"/><Relationship Id="rId43" Type="http://schemas.openxmlformats.org/officeDocument/2006/relationships/image" Target="../media/image400.emf"/><Relationship Id="rId48" Type="http://schemas.openxmlformats.org/officeDocument/2006/relationships/control" Target="../activeX/activeX388.xml"/><Relationship Id="rId8" Type="http://schemas.openxmlformats.org/officeDocument/2006/relationships/control" Target="../activeX/activeX368.xml"/><Relationship Id="rId51" Type="http://schemas.openxmlformats.org/officeDocument/2006/relationships/image" Target="../media/image404.emf"/><Relationship Id="rId3" Type="http://schemas.openxmlformats.org/officeDocument/2006/relationships/vmlDrawing" Target="../drawings/vmlDrawing16.vml"/><Relationship Id="rId12" Type="http://schemas.openxmlformats.org/officeDocument/2006/relationships/control" Target="../activeX/activeX370.xml"/><Relationship Id="rId17" Type="http://schemas.openxmlformats.org/officeDocument/2006/relationships/image" Target="../media/image387.emf"/><Relationship Id="rId25" Type="http://schemas.openxmlformats.org/officeDocument/2006/relationships/image" Target="../media/image391.emf"/><Relationship Id="rId33" Type="http://schemas.openxmlformats.org/officeDocument/2006/relationships/image" Target="../media/image395.emf"/><Relationship Id="rId38" Type="http://schemas.openxmlformats.org/officeDocument/2006/relationships/control" Target="../activeX/activeX383.xml"/><Relationship Id="rId46" Type="http://schemas.openxmlformats.org/officeDocument/2006/relationships/control" Target="../activeX/activeX387.xml"/><Relationship Id="rId20" Type="http://schemas.openxmlformats.org/officeDocument/2006/relationships/control" Target="../activeX/activeX374.xml"/><Relationship Id="rId41" Type="http://schemas.openxmlformats.org/officeDocument/2006/relationships/image" Target="../media/image399.emf"/><Relationship Id="rId1" Type="http://schemas.openxmlformats.org/officeDocument/2006/relationships/printerSettings" Target="../printerSettings/printerSettings22.bin"/><Relationship Id="rId6" Type="http://schemas.openxmlformats.org/officeDocument/2006/relationships/control" Target="../activeX/activeX367.xml"/></Relationships>
</file>

<file path=xl/worksheets/_rels/sheet25.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3" Type="http://schemas.openxmlformats.org/officeDocument/2006/relationships/image" Target="../media/image409.emf"/><Relationship Id="rId18" Type="http://schemas.openxmlformats.org/officeDocument/2006/relationships/control" Target="../activeX/activeX397.xml"/><Relationship Id="rId26" Type="http://schemas.openxmlformats.org/officeDocument/2006/relationships/control" Target="../activeX/activeX401.xml"/><Relationship Id="rId39" Type="http://schemas.openxmlformats.org/officeDocument/2006/relationships/image" Target="../media/image422.emf"/><Relationship Id="rId21" Type="http://schemas.openxmlformats.org/officeDocument/2006/relationships/image" Target="../media/image413.emf"/><Relationship Id="rId34" Type="http://schemas.openxmlformats.org/officeDocument/2006/relationships/control" Target="../activeX/activeX405.xml"/><Relationship Id="rId42" Type="http://schemas.openxmlformats.org/officeDocument/2006/relationships/control" Target="../activeX/activeX409.xml"/><Relationship Id="rId47" Type="http://schemas.openxmlformats.org/officeDocument/2006/relationships/image" Target="../media/image426.emf"/><Relationship Id="rId50" Type="http://schemas.openxmlformats.org/officeDocument/2006/relationships/control" Target="../activeX/activeX413.xml"/><Relationship Id="rId55" Type="http://schemas.openxmlformats.org/officeDocument/2006/relationships/image" Target="../media/image430.emf"/><Relationship Id="rId63" Type="http://schemas.openxmlformats.org/officeDocument/2006/relationships/image" Target="../media/image434.emf"/><Relationship Id="rId7" Type="http://schemas.openxmlformats.org/officeDocument/2006/relationships/image" Target="../media/image406.emf"/><Relationship Id="rId2" Type="http://schemas.openxmlformats.org/officeDocument/2006/relationships/drawing" Target="../drawings/drawing26.xml"/><Relationship Id="rId16" Type="http://schemas.openxmlformats.org/officeDocument/2006/relationships/control" Target="../activeX/activeX396.xml"/><Relationship Id="rId29" Type="http://schemas.openxmlformats.org/officeDocument/2006/relationships/image" Target="../media/image417.emf"/><Relationship Id="rId11" Type="http://schemas.openxmlformats.org/officeDocument/2006/relationships/image" Target="../media/image408.emf"/><Relationship Id="rId24" Type="http://schemas.openxmlformats.org/officeDocument/2006/relationships/control" Target="../activeX/activeX400.xml"/><Relationship Id="rId32" Type="http://schemas.openxmlformats.org/officeDocument/2006/relationships/control" Target="../activeX/activeX404.xml"/><Relationship Id="rId37" Type="http://schemas.openxmlformats.org/officeDocument/2006/relationships/image" Target="../media/image421.emf"/><Relationship Id="rId40" Type="http://schemas.openxmlformats.org/officeDocument/2006/relationships/control" Target="../activeX/activeX408.xml"/><Relationship Id="rId45" Type="http://schemas.openxmlformats.org/officeDocument/2006/relationships/image" Target="../media/image425.emf"/><Relationship Id="rId53" Type="http://schemas.openxmlformats.org/officeDocument/2006/relationships/image" Target="../media/image429.emf"/><Relationship Id="rId58" Type="http://schemas.openxmlformats.org/officeDocument/2006/relationships/control" Target="../activeX/activeX417.xml"/><Relationship Id="rId5" Type="http://schemas.openxmlformats.org/officeDocument/2006/relationships/image" Target="../media/image405.emf"/><Relationship Id="rId61" Type="http://schemas.openxmlformats.org/officeDocument/2006/relationships/image" Target="../media/image433.emf"/><Relationship Id="rId19" Type="http://schemas.openxmlformats.org/officeDocument/2006/relationships/image" Target="../media/image412.emf"/><Relationship Id="rId14" Type="http://schemas.openxmlformats.org/officeDocument/2006/relationships/control" Target="../activeX/activeX395.xml"/><Relationship Id="rId22" Type="http://schemas.openxmlformats.org/officeDocument/2006/relationships/control" Target="../activeX/activeX399.xml"/><Relationship Id="rId27" Type="http://schemas.openxmlformats.org/officeDocument/2006/relationships/image" Target="../media/image416.emf"/><Relationship Id="rId30" Type="http://schemas.openxmlformats.org/officeDocument/2006/relationships/control" Target="../activeX/activeX403.xml"/><Relationship Id="rId35" Type="http://schemas.openxmlformats.org/officeDocument/2006/relationships/image" Target="../media/image420.emf"/><Relationship Id="rId43" Type="http://schemas.openxmlformats.org/officeDocument/2006/relationships/image" Target="../media/image424.emf"/><Relationship Id="rId48" Type="http://schemas.openxmlformats.org/officeDocument/2006/relationships/control" Target="../activeX/activeX412.xml"/><Relationship Id="rId56" Type="http://schemas.openxmlformats.org/officeDocument/2006/relationships/control" Target="../activeX/activeX416.xml"/><Relationship Id="rId8" Type="http://schemas.openxmlformats.org/officeDocument/2006/relationships/control" Target="../activeX/activeX392.xml"/><Relationship Id="rId51" Type="http://schemas.openxmlformats.org/officeDocument/2006/relationships/image" Target="../media/image428.emf"/><Relationship Id="rId3" Type="http://schemas.openxmlformats.org/officeDocument/2006/relationships/vmlDrawing" Target="../drawings/vmlDrawing17.vml"/><Relationship Id="rId12" Type="http://schemas.openxmlformats.org/officeDocument/2006/relationships/control" Target="../activeX/activeX394.xml"/><Relationship Id="rId17" Type="http://schemas.openxmlformats.org/officeDocument/2006/relationships/image" Target="../media/image411.emf"/><Relationship Id="rId25" Type="http://schemas.openxmlformats.org/officeDocument/2006/relationships/image" Target="../media/image415.emf"/><Relationship Id="rId33" Type="http://schemas.openxmlformats.org/officeDocument/2006/relationships/image" Target="../media/image419.emf"/><Relationship Id="rId38" Type="http://schemas.openxmlformats.org/officeDocument/2006/relationships/control" Target="../activeX/activeX407.xml"/><Relationship Id="rId46" Type="http://schemas.openxmlformats.org/officeDocument/2006/relationships/control" Target="../activeX/activeX411.xml"/><Relationship Id="rId59" Type="http://schemas.openxmlformats.org/officeDocument/2006/relationships/image" Target="../media/image432.emf"/><Relationship Id="rId20" Type="http://schemas.openxmlformats.org/officeDocument/2006/relationships/control" Target="../activeX/activeX398.xml"/><Relationship Id="rId41" Type="http://schemas.openxmlformats.org/officeDocument/2006/relationships/image" Target="../media/image423.emf"/><Relationship Id="rId54" Type="http://schemas.openxmlformats.org/officeDocument/2006/relationships/control" Target="../activeX/activeX415.xml"/><Relationship Id="rId62" Type="http://schemas.openxmlformats.org/officeDocument/2006/relationships/control" Target="../activeX/activeX419.xml"/><Relationship Id="rId1" Type="http://schemas.openxmlformats.org/officeDocument/2006/relationships/printerSettings" Target="../printerSettings/printerSettings24.bin"/><Relationship Id="rId6" Type="http://schemas.openxmlformats.org/officeDocument/2006/relationships/control" Target="../activeX/activeX391.xml"/><Relationship Id="rId15" Type="http://schemas.openxmlformats.org/officeDocument/2006/relationships/image" Target="../media/image410.emf"/><Relationship Id="rId23" Type="http://schemas.openxmlformats.org/officeDocument/2006/relationships/image" Target="../media/image414.emf"/><Relationship Id="rId28" Type="http://schemas.openxmlformats.org/officeDocument/2006/relationships/control" Target="../activeX/activeX402.xml"/><Relationship Id="rId36" Type="http://schemas.openxmlformats.org/officeDocument/2006/relationships/control" Target="../activeX/activeX406.xml"/><Relationship Id="rId49" Type="http://schemas.openxmlformats.org/officeDocument/2006/relationships/image" Target="../media/image427.emf"/><Relationship Id="rId57" Type="http://schemas.openxmlformats.org/officeDocument/2006/relationships/image" Target="../media/image431.emf"/><Relationship Id="rId10" Type="http://schemas.openxmlformats.org/officeDocument/2006/relationships/control" Target="../activeX/activeX393.xml"/><Relationship Id="rId31" Type="http://schemas.openxmlformats.org/officeDocument/2006/relationships/image" Target="../media/image418.emf"/><Relationship Id="rId44" Type="http://schemas.openxmlformats.org/officeDocument/2006/relationships/control" Target="../activeX/activeX410.xml"/><Relationship Id="rId52" Type="http://schemas.openxmlformats.org/officeDocument/2006/relationships/control" Target="../activeX/activeX414.xml"/><Relationship Id="rId60" Type="http://schemas.openxmlformats.org/officeDocument/2006/relationships/control" Target="../activeX/activeX418.xml"/><Relationship Id="rId4" Type="http://schemas.openxmlformats.org/officeDocument/2006/relationships/control" Target="../activeX/activeX390.xml"/><Relationship Id="rId9" Type="http://schemas.openxmlformats.org/officeDocument/2006/relationships/image" Target="../media/image407.emf"/></Relationships>
</file>

<file path=xl/worksheets/_rels/sheet27.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27.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3" Type="http://schemas.openxmlformats.org/officeDocument/2006/relationships/image" Target="../media/image439.emf"/><Relationship Id="rId18" Type="http://schemas.openxmlformats.org/officeDocument/2006/relationships/control" Target="../activeX/activeX427.xml"/><Relationship Id="rId26" Type="http://schemas.openxmlformats.org/officeDocument/2006/relationships/control" Target="../activeX/activeX431.xml"/><Relationship Id="rId39" Type="http://schemas.openxmlformats.org/officeDocument/2006/relationships/image" Target="../media/image452.emf"/><Relationship Id="rId21" Type="http://schemas.openxmlformats.org/officeDocument/2006/relationships/image" Target="../media/image443.emf"/><Relationship Id="rId34" Type="http://schemas.openxmlformats.org/officeDocument/2006/relationships/control" Target="../activeX/activeX435.xml"/><Relationship Id="rId42" Type="http://schemas.openxmlformats.org/officeDocument/2006/relationships/control" Target="../activeX/activeX439.xml"/><Relationship Id="rId47" Type="http://schemas.openxmlformats.org/officeDocument/2006/relationships/image" Target="../media/image456.emf"/><Relationship Id="rId50" Type="http://schemas.openxmlformats.org/officeDocument/2006/relationships/control" Target="../activeX/activeX443.xml"/><Relationship Id="rId55" Type="http://schemas.openxmlformats.org/officeDocument/2006/relationships/image" Target="../media/image460.emf"/><Relationship Id="rId63" Type="http://schemas.openxmlformats.org/officeDocument/2006/relationships/image" Target="../media/image464.emf"/><Relationship Id="rId7" Type="http://schemas.openxmlformats.org/officeDocument/2006/relationships/image" Target="../media/image436.emf"/><Relationship Id="rId2" Type="http://schemas.openxmlformats.org/officeDocument/2006/relationships/drawing" Target="../drawings/drawing28.xml"/><Relationship Id="rId16" Type="http://schemas.openxmlformats.org/officeDocument/2006/relationships/control" Target="../activeX/activeX426.xml"/><Relationship Id="rId29" Type="http://schemas.openxmlformats.org/officeDocument/2006/relationships/image" Target="../media/image447.emf"/><Relationship Id="rId11" Type="http://schemas.openxmlformats.org/officeDocument/2006/relationships/image" Target="../media/image438.emf"/><Relationship Id="rId24" Type="http://schemas.openxmlformats.org/officeDocument/2006/relationships/control" Target="../activeX/activeX430.xml"/><Relationship Id="rId32" Type="http://schemas.openxmlformats.org/officeDocument/2006/relationships/control" Target="../activeX/activeX434.xml"/><Relationship Id="rId37" Type="http://schemas.openxmlformats.org/officeDocument/2006/relationships/image" Target="../media/image451.emf"/><Relationship Id="rId40" Type="http://schemas.openxmlformats.org/officeDocument/2006/relationships/control" Target="../activeX/activeX438.xml"/><Relationship Id="rId45" Type="http://schemas.openxmlformats.org/officeDocument/2006/relationships/image" Target="../media/image455.emf"/><Relationship Id="rId53" Type="http://schemas.openxmlformats.org/officeDocument/2006/relationships/image" Target="../media/image459.emf"/><Relationship Id="rId58" Type="http://schemas.openxmlformats.org/officeDocument/2006/relationships/control" Target="../activeX/activeX447.xml"/><Relationship Id="rId5" Type="http://schemas.openxmlformats.org/officeDocument/2006/relationships/image" Target="../media/image435.emf"/><Relationship Id="rId61" Type="http://schemas.openxmlformats.org/officeDocument/2006/relationships/image" Target="../media/image463.emf"/><Relationship Id="rId19" Type="http://schemas.openxmlformats.org/officeDocument/2006/relationships/image" Target="../media/image442.emf"/><Relationship Id="rId14" Type="http://schemas.openxmlformats.org/officeDocument/2006/relationships/control" Target="../activeX/activeX425.xml"/><Relationship Id="rId22" Type="http://schemas.openxmlformats.org/officeDocument/2006/relationships/control" Target="../activeX/activeX429.xml"/><Relationship Id="rId27" Type="http://schemas.openxmlformats.org/officeDocument/2006/relationships/image" Target="../media/image446.emf"/><Relationship Id="rId30" Type="http://schemas.openxmlformats.org/officeDocument/2006/relationships/control" Target="../activeX/activeX433.xml"/><Relationship Id="rId35" Type="http://schemas.openxmlformats.org/officeDocument/2006/relationships/image" Target="../media/image450.emf"/><Relationship Id="rId43" Type="http://schemas.openxmlformats.org/officeDocument/2006/relationships/image" Target="../media/image454.emf"/><Relationship Id="rId48" Type="http://schemas.openxmlformats.org/officeDocument/2006/relationships/control" Target="../activeX/activeX442.xml"/><Relationship Id="rId56" Type="http://schemas.openxmlformats.org/officeDocument/2006/relationships/control" Target="../activeX/activeX446.xml"/><Relationship Id="rId8" Type="http://schemas.openxmlformats.org/officeDocument/2006/relationships/control" Target="../activeX/activeX422.xml"/><Relationship Id="rId51" Type="http://schemas.openxmlformats.org/officeDocument/2006/relationships/image" Target="../media/image458.emf"/><Relationship Id="rId3" Type="http://schemas.openxmlformats.org/officeDocument/2006/relationships/vmlDrawing" Target="../drawings/vmlDrawing18.vml"/><Relationship Id="rId12" Type="http://schemas.openxmlformats.org/officeDocument/2006/relationships/control" Target="../activeX/activeX424.xml"/><Relationship Id="rId17" Type="http://schemas.openxmlformats.org/officeDocument/2006/relationships/image" Target="../media/image441.emf"/><Relationship Id="rId25" Type="http://schemas.openxmlformats.org/officeDocument/2006/relationships/image" Target="../media/image445.emf"/><Relationship Id="rId33" Type="http://schemas.openxmlformats.org/officeDocument/2006/relationships/image" Target="../media/image449.emf"/><Relationship Id="rId38" Type="http://schemas.openxmlformats.org/officeDocument/2006/relationships/control" Target="../activeX/activeX437.xml"/><Relationship Id="rId46" Type="http://schemas.openxmlformats.org/officeDocument/2006/relationships/control" Target="../activeX/activeX441.xml"/><Relationship Id="rId59" Type="http://schemas.openxmlformats.org/officeDocument/2006/relationships/image" Target="../media/image462.emf"/><Relationship Id="rId20" Type="http://schemas.openxmlformats.org/officeDocument/2006/relationships/control" Target="../activeX/activeX428.xml"/><Relationship Id="rId41" Type="http://schemas.openxmlformats.org/officeDocument/2006/relationships/image" Target="../media/image453.emf"/><Relationship Id="rId54" Type="http://schemas.openxmlformats.org/officeDocument/2006/relationships/control" Target="../activeX/activeX445.xml"/><Relationship Id="rId62" Type="http://schemas.openxmlformats.org/officeDocument/2006/relationships/control" Target="../activeX/activeX449.xml"/><Relationship Id="rId1" Type="http://schemas.openxmlformats.org/officeDocument/2006/relationships/printerSettings" Target="../printerSettings/printerSettings26.bin"/><Relationship Id="rId6" Type="http://schemas.openxmlformats.org/officeDocument/2006/relationships/control" Target="../activeX/activeX421.xml"/><Relationship Id="rId15" Type="http://schemas.openxmlformats.org/officeDocument/2006/relationships/image" Target="../media/image440.emf"/><Relationship Id="rId23" Type="http://schemas.openxmlformats.org/officeDocument/2006/relationships/image" Target="../media/image444.emf"/><Relationship Id="rId28" Type="http://schemas.openxmlformats.org/officeDocument/2006/relationships/control" Target="../activeX/activeX432.xml"/><Relationship Id="rId36" Type="http://schemas.openxmlformats.org/officeDocument/2006/relationships/control" Target="../activeX/activeX436.xml"/><Relationship Id="rId49" Type="http://schemas.openxmlformats.org/officeDocument/2006/relationships/image" Target="../media/image457.emf"/><Relationship Id="rId57" Type="http://schemas.openxmlformats.org/officeDocument/2006/relationships/image" Target="../media/image461.emf"/><Relationship Id="rId10" Type="http://schemas.openxmlformats.org/officeDocument/2006/relationships/control" Target="../activeX/activeX423.xml"/><Relationship Id="rId31" Type="http://schemas.openxmlformats.org/officeDocument/2006/relationships/image" Target="../media/image448.emf"/><Relationship Id="rId44" Type="http://schemas.openxmlformats.org/officeDocument/2006/relationships/control" Target="../activeX/activeX440.xml"/><Relationship Id="rId52" Type="http://schemas.openxmlformats.org/officeDocument/2006/relationships/control" Target="../activeX/activeX444.xml"/><Relationship Id="rId60" Type="http://schemas.openxmlformats.org/officeDocument/2006/relationships/control" Target="../activeX/activeX448.xml"/><Relationship Id="rId4" Type="http://schemas.openxmlformats.org/officeDocument/2006/relationships/control" Target="../activeX/activeX420.xml"/><Relationship Id="rId9" Type="http://schemas.openxmlformats.org/officeDocument/2006/relationships/image" Target="../media/image437.emf"/></Relationships>
</file>

<file path=xl/worksheets/_rels/sheet2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29.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6" Type="http://schemas.openxmlformats.org/officeDocument/2006/relationships/control" Target="../activeX/activeX461.xml"/><Relationship Id="rId21" Type="http://schemas.openxmlformats.org/officeDocument/2006/relationships/image" Target="../media/image473.emf"/><Relationship Id="rId42" Type="http://schemas.openxmlformats.org/officeDocument/2006/relationships/control" Target="../activeX/activeX469.xml"/><Relationship Id="rId47" Type="http://schemas.openxmlformats.org/officeDocument/2006/relationships/image" Target="../media/image486.emf"/><Relationship Id="rId63" Type="http://schemas.openxmlformats.org/officeDocument/2006/relationships/image" Target="../media/image494.emf"/><Relationship Id="rId68" Type="http://schemas.openxmlformats.org/officeDocument/2006/relationships/control" Target="../activeX/activeX482.xml"/><Relationship Id="rId84" Type="http://schemas.openxmlformats.org/officeDocument/2006/relationships/control" Target="../activeX/activeX490.xml"/><Relationship Id="rId89" Type="http://schemas.openxmlformats.org/officeDocument/2006/relationships/image" Target="../media/image507.emf"/><Relationship Id="rId16" Type="http://schemas.openxmlformats.org/officeDocument/2006/relationships/control" Target="../activeX/activeX456.xml"/><Relationship Id="rId11" Type="http://schemas.openxmlformats.org/officeDocument/2006/relationships/image" Target="../media/image468.emf"/><Relationship Id="rId32" Type="http://schemas.openxmlformats.org/officeDocument/2006/relationships/control" Target="../activeX/activeX464.xml"/><Relationship Id="rId37" Type="http://schemas.openxmlformats.org/officeDocument/2006/relationships/image" Target="../media/image481.emf"/><Relationship Id="rId53" Type="http://schemas.openxmlformats.org/officeDocument/2006/relationships/image" Target="../media/image489.emf"/><Relationship Id="rId58" Type="http://schemas.openxmlformats.org/officeDocument/2006/relationships/control" Target="../activeX/activeX477.xml"/><Relationship Id="rId74" Type="http://schemas.openxmlformats.org/officeDocument/2006/relationships/control" Target="../activeX/activeX485.xml"/><Relationship Id="rId79" Type="http://schemas.openxmlformats.org/officeDocument/2006/relationships/image" Target="../media/image502.emf"/><Relationship Id="rId5" Type="http://schemas.openxmlformats.org/officeDocument/2006/relationships/image" Target="../media/image465.emf"/><Relationship Id="rId90" Type="http://schemas.openxmlformats.org/officeDocument/2006/relationships/control" Target="../activeX/activeX493.xml"/><Relationship Id="rId22" Type="http://schemas.openxmlformats.org/officeDocument/2006/relationships/control" Target="../activeX/activeX459.xml"/><Relationship Id="rId27" Type="http://schemas.openxmlformats.org/officeDocument/2006/relationships/image" Target="../media/image476.emf"/><Relationship Id="rId43" Type="http://schemas.openxmlformats.org/officeDocument/2006/relationships/image" Target="../media/image484.emf"/><Relationship Id="rId48" Type="http://schemas.openxmlformats.org/officeDocument/2006/relationships/control" Target="../activeX/activeX472.xml"/><Relationship Id="rId64" Type="http://schemas.openxmlformats.org/officeDocument/2006/relationships/control" Target="../activeX/activeX480.xml"/><Relationship Id="rId69" Type="http://schemas.openxmlformats.org/officeDocument/2006/relationships/image" Target="../media/image497.emf"/><Relationship Id="rId8" Type="http://schemas.openxmlformats.org/officeDocument/2006/relationships/control" Target="../activeX/activeX452.xml"/><Relationship Id="rId51" Type="http://schemas.openxmlformats.org/officeDocument/2006/relationships/image" Target="../media/image488.emf"/><Relationship Id="rId72" Type="http://schemas.openxmlformats.org/officeDocument/2006/relationships/control" Target="../activeX/activeX484.xml"/><Relationship Id="rId80" Type="http://schemas.openxmlformats.org/officeDocument/2006/relationships/control" Target="../activeX/activeX488.xml"/><Relationship Id="rId85" Type="http://schemas.openxmlformats.org/officeDocument/2006/relationships/image" Target="../media/image505.emf"/><Relationship Id="rId93" Type="http://schemas.openxmlformats.org/officeDocument/2006/relationships/image" Target="../media/image509.emf"/><Relationship Id="rId3" Type="http://schemas.openxmlformats.org/officeDocument/2006/relationships/vmlDrawing" Target="../drawings/vmlDrawing19.vml"/><Relationship Id="rId12" Type="http://schemas.openxmlformats.org/officeDocument/2006/relationships/control" Target="../activeX/activeX454.xml"/><Relationship Id="rId17" Type="http://schemas.openxmlformats.org/officeDocument/2006/relationships/image" Target="../media/image471.emf"/><Relationship Id="rId25" Type="http://schemas.openxmlformats.org/officeDocument/2006/relationships/image" Target="../media/image475.emf"/><Relationship Id="rId33" Type="http://schemas.openxmlformats.org/officeDocument/2006/relationships/image" Target="../media/image479.emf"/><Relationship Id="rId38" Type="http://schemas.openxmlformats.org/officeDocument/2006/relationships/control" Target="../activeX/activeX467.xml"/><Relationship Id="rId46" Type="http://schemas.openxmlformats.org/officeDocument/2006/relationships/control" Target="../activeX/activeX471.xml"/><Relationship Id="rId59" Type="http://schemas.openxmlformats.org/officeDocument/2006/relationships/image" Target="../media/image492.emf"/><Relationship Id="rId67" Type="http://schemas.openxmlformats.org/officeDocument/2006/relationships/image" Target="../media/image496.emf"/><Relationship Id="rId20" Type="http://schemas.openxmlformats.org/officeDocument/2006/relationships/control" Target="../activeX/activeX458.xml"/><Relationship Id="rId41" Type="http://schemas.openxmlformats.org/officeDocument/2006/relationships/image" Target="../media/image483.emf"/><Relationship Id="rId54" Type="http://schemas.openxmlformats.org/officeDocument/2006/relationships/control" Target="../activeX/activeX475.xml"/><Relationship Id="rId62" Type="http://schemas.openxmlformats.org/officeDocument/2006/relationships/control" Target="../activeX/activeX479.xml"/><Relationship Id="rId70" Type="http://schemas.openxmlformats.org/officeDocument/2006/relationships/control" Target="../activeX/activeX483.xml"/><Relationship Id="rId75" Type="http://schemas.openxmlformats.org/officeDocument/2006/relationships/image" Target="../media/image500.emf"/><Relationship Id="rId83" Type="http://schemas.openxmlformats.org/officeDocument/2006/relationships/image" Target="../media/image504.emf"/><Relationship Id="rId88" Type="http://schemas.openxmlformats.org/officeDocument/2006/relationships/control" Target="../activeX/activeX492.xml"/><Relationship Id="rId91" Type="http://schemas.openxmlformats.org/officeDocument/2006/relationships/image" Target="../media/image508.emf"/><Relationship Id="rId1" Type="http://schemas.openxmlformats.org/officeDocument/2006/relationships/printerSettings" Target="../printerSettings/printerSettings28.bin"/><Relationship Id="rId6" Type="http://schemas.openxmlformats.org/officeDocument/2006/relationships/control" Target="../activeX/activeX451.xml"/><Relationship Id="rId15" Type="http://schemas.openxmlformats.org/officeDocument/2006/relationships/image" Target="../media/image470.emf"/><Relationship Id="rId23" Type="http://schemas.openxmlformats.org/officeDocument/2006/relationships/image" Target="../media/image474.emf"/><Relationship Id="rId28" Type="http://schemas.openxmlformats.org/officeDocument/2006/relationships/control" Target="../activeX/activeX462.xml"/><Relationship Id="rId36" Type="http://schemas.openxmlformats.org/officeDocument/2006/relationships/control" Target="../activeX/activeX466.xml"/><Relationship Id="rId49" Type="http://schemas.openxmlformats.org/officeDocument/2006/relationships/image" Target="../media/image487.emf"/><Relationship Id="rId57" Type="http://schemas.openxmlformats.org/officeDocument/2006/relationships/image" Target="../media/image491.emf"/><Relationship Id="rId10" Type="http://schemas.openxmlformats.org/officeDocument/2006/relationships/control" Target="../activeX/activeX453.xml"/><Relationship Id="rId31" Type="http://schemas.openxmlformats.org/officeDocument/2006/relationships/image" Target="../media/image478.emf"/><Relationship Id="rId44" Type="http://schemas.openxmlformats.org/officeDocument/2006/relationships/control" Target="../activeX/activeX470.xml"/><Relationship Id="rId52" Type="http://schemas.openxmlformats.org/officeDocument/2006/relationships/control" Target="../activeX/activeX474.xml"/><Relationship Id="rId60" Type="http://schemas.openxmlformats.org/officeDocument/2006/relationships/control" Target="../activeX/activeX478.xml"/><Relationship Id="rId65" Type="http://schemas.openxmlformats.org/officeDocument/2006/relationships/image" Target="../media/image495.emf"/><Relationship Id="rId73" Type="http://schemas.openxmlformats.org/officeDocument/2006/relationships/image" Target="../media/image499.emf"/><Relationship Id="rId78" Type="http://schemas.openxmlformats.org/officeDocument/2006/relationships/control" Target="../activeX/activeX487.xml"/><Relationship Id="rId81" Type="http://schemas.openxmlformats.org/officeDocument/2006/relationships/image" Target="../media/image503.emf"/><Relationship Id="rId86" Type="http://schemas.openxmlformats.org/officeDocument/2006/relationships/control" Target="../activeX/activeX491.xml"/><Relationship Id="rId4" Type="http://schemas.openxmlformats.org/officeDocument/2006/relationships/control" Target="../activeX/activeX450.xml"/><Relationship Id="rId9" Type="http://schemas.openxmlformats.org/officeDocument/2006/relationships/image" Target="../media/image467.emf"/><Relationship Id="rId13" Type="http://schemas.openxmlformats.org/officeDocument/2006/relationships/image" Target="../media/image469.emf"/><Relationship Id="rId18" Type="http://schemas.openxmlformats.org/officeDocument/2006/relationships/control" Target="../activeX/activeX457.xml"/><Relationship Id="rId39" Type="http://schemas.openxmlformats.org/officeDocument/2006/relationships/image" Target="../media/image482.emf"/><Relationship Id="rId34" Type="http://schemas.openxmlformats.org/officeDocument/2006/relationships/control" Target="../activeX/activeX465.xml"/><Relationship Id="rId50" Type="http://schemas.openxmlformats.org/officeDocument/2006/relationships/control" Target="../activeX/activeX473.xml"/><Relationship Id="rId55" Type="http://schemas.openxmlformats.org/officeDocument/2006/relationships/image" Target="../media/image490.emf"/><Relationship Id="rId76" Type="http://schemas.openxmlformats.org/officeDocument/2006/relationships/control" Target="../activeX/activeX486.xml"/><Relationship Id="rId7" Type="http://schemas.openxmlformats.org/officeDocument/2006/relationships/image" Target="../media/image466.emf"/><Relationship Id="rId71" Type="http://schemas.openxmlformats.org/officeDocument/2006/relationships/image" Target="../media/image498.emf"/><Relationship Id="rId92" Type="http://schemas.openxmlformats.org/officeDocument/2006/relationships/control" Target="../activeX/activeX494.xml"/><Relationship Id="rId2" Type="http://schemas.openxmlformats.org/officeDocument/2006/relationships/drawing" Target="../drawings/drawing30.xml"/><Relationship Id="rId29" Type="http://schemas.openxmlformats.org/officeDocument/2006/relationships/image" Target="../media/image477.emf"/><Relationship Id="rId24" Type="http://schemas.openxmlformats.org/officeDocument/2006/relationships/control" Target="../activeX/activeX460.xml"/><Relationship Id="rId40" Type="http://schemas.openxmlformats.org/officeDocument/2006/relationships/control" Target="../activeX/activeX468.xml"/><Relationship Id="rId45" Type="http://schemas.openxmlformats.org/officeDocument/2006/relationships/image" Target="../media/image485.emf"/><Relationship Id="rId66" Type="http://schemas.openxmlformats.org/officeDocument/2006/relationships/control" Target="../activeX/activeX481.xml"/><Relationship Id="rId87" Type="http://schemas.openxmlformats.org/officeDocument/2006/relationships/image" Target="../media/image506.emf"/><Relationship Id="rId61" Type="http://schemas.openxmlformats.org/officeDocument/2006/relationships/image" Target="../media/image493.emf"/><Relationship Id="rId82" Type="http://schemas.openxmlformats.org/officeDocument/2006/relationships/control" Target="../activeX/activeX489.xml"/><Relationship Id="rId19" Type="http://schemas.openxmlformats.org/officeDocument/2006/relationships/image" Target="../media/image472.emf"/><Relationship Id="rId14" Type="http://schemas.openxmlformats.org/officeDocument/2006/relationships/control" Target="../activeX/activeX455.xml"/><Relationship Id="rId30" Type="http://schemas.openxmlformats.org/officeDocument/2006/relationships/control" Target="../activeX/activeX463.xml"/><Relationship Id="rId35" Type="http://schemas.openxmlformats.org/officeDocument/2006/relationships/image" Target="../media/image480.emf"/><Relationship Id="rId56" Type="http://schemas.openxmlformats.org/officeDocument/2006/relationships/control" Target="../activeX/activeX476.xml"/><Relationship Id="rId77" Type="http://schemas.openxmlformats.org/officeDocument/2006/relationships/image" Target="../media/image501.emf"/></Relationships>
</file>

<file path=xl/worksheets/_rels/sheet31.xml.rels><?xml version="1.0" encoding="UTF-8" standalone="yes"?>
<Relationships xmlns="http://schemas.openxmlformats.org/package/2006/relationships"><Relationship Id="rId26" Type="http://schemas.openxmlformats.org/officeDocument/2006/relationships/control" Target="../activeX/activeX506.xml"/><Relationship Id="rId21" Type="http://schemas.openxmlformats.org/officeDocument/2006/relationships/image" Target="../media/image518.emf"/><Relationship Id="rId42" Type="http://schemas.openxmlformats.org/officeDocument/2006/relationships/control" Target="../activeX/activeX514.xml"/><Relationship Id="rId47" Type="http://schemas.openxmlformats.org/officeDocument/2006/relationships/image" Target="../media/image531.emf"/><Relationship Id="rId63" Type="http://schemas.openxmlformats.org/officeDocument/2006/relationships/image" Target="../media/image539.emf"/><Relationship Id="rId68" Type="http://schemas.openxmlformats.org/officeDocument/2006/relationships/control" Target="../activeX/activeX527.xml"/><Relationship Id="rId84" Type="http://schemas.openxmlformats.org/officeDocument/2006/relationships/control" Target="../activeX/activeX535.xml"/><Relationship Id="rId89" Type="http://schemas.openxmlformats.org/officeDocument/2006/relationships/image" Target="../media/image552.emf"/><Relationship Id="rId16" Type="http://schemas.openxmlformats.org/officeDocument/2006/relationships/control" Target="../activeX/activeX501.xml"/><Relationship Id="rId11" Type="http://schemas.openxmlformats.org/officeDocument/2006/relationships/image" Target="../media/image513.emf"/><Relationship Id="rId32" Type="http://schemas.openxmlformats.org/officeDocument/2006/relationships/control" Target="../activeX/activeX509.xml"/><Relationship Id="rId37" Type="http://schemas.openxmlformats.org/officeDocument/2006/relationships/image" Target="../media/image526.emf"/><Relationship Id="rId53" Type="http://schemas.openxmlformats.org/officeDocument/2006/relationships/image" Target="../media/image534.emf"/><Relationship Id="rId58" Type="http://schemas.openxmlformats.org/officeDocument/2006/relationships/control" Target="../activeX/activeX522.xml"/><Relationship Id="rId74" Type="http://schemas.openxmlformats.org/officeDocument/2006/relationships/control" Target="../activeX/activeX530.xml"/><Relationship Id="rId79" Type="http://schemas.openxmlformats.org/officeDocument/2006/relationships/image" Target="../media/image547.emf"/><Relationship Id="rId5" Type="http://schemas.openxmlformats.org/officeDocument/2006/relationships/image" Target="../media/image510.emf"/><Relationship Id="rId90" Type="http://schemas.openxmlformats.org/officeDocument/2006/relationships/control" Target="../activeX/activeX538.xml"/><Relationship Id="rId22" Type="http://schemas.openxmlformats.org/officeDocument/2006/relationships/control" Target="../activeX/activeX504.xml"/><Relationship Id="rId27" Type="http://schemas.openxmlformats.org/officeDocument/2006/relationships/image" Target="../media/image521.emf"/><Relationship Id="rId43" Type="http://schemas.openxmlformats.org/officeDocument/2006/relationships/image" Target="../media/image529.emf"/><Relationship Id="rId48" Type="http://schemas.openxmlformats.org/officeDocument/2006/relationships/control" Target="../activeX/activeX517.xml"/><Relationship Id="rId64" Type="http://schemas.openxmlformats.org/officeDocument/2006/relationships/control" Target="../activeX/activeX525.xml"/><Relationship Id="rId69" Type="http://schemas.openxmlformats.org/officeDocument/2006/relationships/image" Target="../media/image542.emf"/><Relationship Id="rId8" Type="http://schemas.openxmlformats.org/officeDocument/2006/relationships/control" Target="../activeX/activeX497.xml"/><Relationship Id="rId51" Type="http://schemas.openxmlformats.org/officeDocument/2006/relationships/image" Target="../media/image533.emf"/><Relationship Id="rId72" Type="http://schemas.openxmlformats.org/officeDocument/2006/relationships/control" Target="../activeX/activeX529.xml"/><Relationship Id="rId80" Type="http://schemas.openxmlformats.org/officeDocument/2006/relationships/control" Target="../activeX/activeX533.xml"/><Relationship Id="rId85" Type="http://schemas.openxmlformats.org/officeDocument/2006/relationships/image" Target="../media/image550.emf"/><Relationship Id="rId93" Type="http://schemas.openxmlformats.org/officeDocument/2006/relationships/image" Target="../media/image554.emf"/><Relationship Id="rId3" Type="http://schemas.openxmlformats.org/officeDocument/2006/relationships/vmlDrawing" Target="../drawings/vmlDrawing20.vml"/><Relationship Id="rId12" Type="http://schemas.openxmlformats.org/officeDocument/2006/relationships/control" Target="../activeX/activeX499.xml"/><Relationship Id="rId17" Type="http://schemas.openxmlformats.org/officeDocument/2006/relationships/image" Target="../media/image516.emf"/><Relationship Id="rId25" Type="http://schemas.openxmlformats.org/officeDocument/2006/relationships/image" Target="../media/image520.emf"/><Relationship Id="rId33" Type="http://schemas.openxmlformats.org/officeDocument/2006/relationships/image" Target="../media/image524.emf"/><Relationship Id="rId38" Type="http://schemas.openxmlformats.org/officeDocument/2006/relationships/control" Target="../activeX/activeX512.xml"/><Relationship Id="rId46" Type="http://schemas.openxmlformats.org/officeDocument/2006/relationships/control" Target="../activeX/activeX516.xml"/><Relationship Id="rId59" Type="http://schemas.openxmlformats.org/officeDocument/2006/relationships/image" Target="../media/image537.emf"/><Relationship Id="rId67" Type="http://schemas.openxmlformats.org/officeDocument/2006/relationships/image" Target="../media/image541.emf"/><Relationship Id="rId20" Type="http://schemas.openxmlformats.org/officeDocument/2006/relationships/control" Target="../activeX/activeX503.xml"/><Relationship Id="rId41" Type="http://schemas.openxmlformats.org/officeDocument/2006/relationships/image" Target="../media/image528.emf"/><Relationship Id="rId54" Type="http://schemas.openxmlformats.org/officeDocument/2006/relationships/control" Target="../activeX/activeX520.xml"/><Relationship Id="rId62" Type="http://schemas.openxmlformats.org/officeDocument/2006/relationships/control" Target="../activeX/activeX524.xml"/><Relationship Id="rId70" Type="http://schemas.openxmlformats.org/officeDocument/2006/relationships/control" Target="../activeX/activeX528.xml"/><Relationship Id="rId75" Type="http://schemas.openxmlformats.org/officeDocument/2006/relationships/image" Target="../media/image545.emf"/><Relationship Id="rId83" Type="http://schemas.openxmlformats.org/officeDocument/2006/relationships/image" Target="../media/image549.emf"/><Relationship Id="rId88" Type="http://schemas.openxmlformats.org/officeDocument/2006/relationships/control" Target="../activeX/activeX537.xml"/><Relationship Id="rId91" Type="http://schemas.openxmlformats.org/officeDocument/2006/relationships/image" Target="../media/image553.emf"/><Relationship Id="rId1" Type="http://schemas.openxmlformats.org/officeDocument/2006/relationships/printerSettings" Target="../printerSettings/printerSettings29.bin"/><Relationship Id="rId6" Type="http://schemas.openxmlformats.org/officeDocument/2006/relationships/control" Target="../activeX/activeX496.xml"/><Relationship Id="rId15" Type="http://schemas.openxmlformats.org/officeDocument/2006/relationships/image" Target="../media/image515.emf"/><Relationship Id="rId23" Type="http://schemas.openxmlformats.org/officeDocument/2006/relationships/image" Target="../media/image519.emf"/><Relationship Id="rId28" Type="http://schemas.openxmlformats.org/officeDocument/2006/relationships/control" Target="../activeX/activeX507.xml"/><Relationship Id="rId36" Type="http://schemas.openxmlformats.org/officeDocument/2006/relationships/control" Target="../activeX/activeX511.xml"/><Relationship Id="rId49" Type="http://schemas.openxmlformats.org/officeDocument/2006/relationships/image" Target="../media/image532.emf"/><Relationship Id="rId57" Type="http://schemas.openxmlformats.org/officeDocument/2006/relationships/image" Target="../media/image536.emf"/><Relationship Id="rId10" Type="http://schemas.openxmlformats.org/officeDocument/2006/relationships/control" Target="../activeX/activeX498.xml"/><Relationship Id="rId31" Type="http://schemas.openxmlformats.org/officeDocument/2006/relationships/image" Target="../media/image523.emf"/><Relationship Id="rId44" Type="http://schemas.openxmlformats.org/officeDocument/2006/relationships/control" Target="../activeX/activeX515.xml"/><Relationship Id="rId52" Type="http://schemas.openxmlformats.org/officeDocument/2006/relationships/control" Target="../activeX/activeX519.xml"/><Relationship Id="rId60" Type="http://schemas.openxmlformats.org/officeDocument/2006/relationships/control" Target="../activeX/activeX523.xml"/><Relationship Id="rId65" Type="http://schemas.openxmlformats.org/officeDocument/2006/relationships/image" Target="../media/image540.emf"/><Relationship Id="rId73" Type="http://schemas.openxmlformats.org/officeDocument/2006/relationships/image" Target="../media/image544.emf"/><Relationship Id="rId78" Type="http://schemas.openxmlformats.org/officeDocument/2006/relationships/control" Target="../activeX/activeX532.xml"/><Relationship Id="rId81" Type="http://schemas.openxmlformats.org/officeDocument/2006/relationships/image" Target="../media/image548.emf"/><Relationship Id="rId86" Type="http://schemas.openxmlformats.org/officeDocument/2006/relationships/control" Target="../activeX/activeX536.xml"/><Relationship Id="rId4" Type="http://schemas.openxmlformats.org/officeDocument/2006/relationships/control" Target="../activeX/activeX495.xml"/><Relationship Id="rId9" Type="http://schemas.openxmlformats.org/officeDocument/2006/relationships/image" Target="../media/image512.emf"/><Relationship Id="rId13" Type="http://schemas.openxmlformats.org/officeDocument/2006/relationships/image" Target="../media/image514.emf"/><Relationship Id="rId18" Type="http://schemas.openxmlformats.org/officeDocument/2006/relationships/control" Target="../activeX/activeX502.xml"/><Relationship Id="rId39" Type="http://schemas.openxmlformats.org/officeDocument/2006/relationships/image" Target="../media/image527.emf"/><Relationship Id="rId34" Type="http://schemas.openxmlformats.org/officeDocument/2006/relationships/control" Target="../activeX/activeX510.xml"/><Relationship Id="rId50" Type="http://schemas.openxmlformats.org/officeDocument/2006/relationships/control" Target="../activeX/activeX518.xml"/><Relationship Id="rId55" Type="http://schemas.openxmlformats.org/officeDocument/2006/relationships/image" Target="../media/image535.emf"/><Relationship Id="rId76" Type="http://schemas.openxmlformats.org/officeDocument/2006/relationships/control" Target="../activeX/activeX531.xml"/><Relationship Id="rId7" Type="http://schemas.openxmlformats.org/officeDocument/2006/relationships/image" Target="../media/image511.emf"/><Relationship Id="rId71" Type="http://schemas.openxmlformats.org/officeDocument/2006/relationships/image" Target="../media/image543.emf"/><Relationship Id="rId92" Type="http://schemas.openxmlformats.org/officeDocument/2006/relationships/control" Target="../activeX/activeX539.xml"/><Relationship Id="rId2" Type="http://schemas.openxmlformats.org/officeDocument/2006/relationships/drawing" Target="../drawings/drawing31.xml"/><Relationship Id="rId29" Type="http://schemas.openxmlformats.org/officeDocument/2006/relationships/image" Target="../media/image522.emf"/><Relationship Id="rId24" Type="http://schemas.openxmlformats.org/officeDocument/2006/relationships/control" Target="../activeX/activeX505.xml"/><Relationship Id="rId40" Type="http://schemas.openxmlformats.org/officeDocument/2006/relationships/control" Target="../activeX/activeX513.xml"/><Relationship Id="rId45" Type="http://schemas.openxmlformats.org/officeDocument/2006/relationships/image" Target="../media/image530.emf"/><Relationship Id="rId66" Type="http://schemas.openxmlformats.org/officeDocument/2006/relationships/control" Target="../activeX/activeX526.xml"/><Relationship Id="rId87" Type="http://schemas.openxmlformats.org/officeDocument/2006/relationships/image" Target="../media/image551.emf"/><Relationship Id="rId61" Type="http://schemas.openxmlformats.org/officeDocument/2006/relationships/image" Target="../media/image538.emf"/><Relationship Id="rId82" Type="http://schemas.openxmlformats.org/officeDocument/2006/relationships/control" Target="../activeX/activeX534.xml"/><Relationship Id="rId19" Type="http://schemas.openxmlformats.org/officeDocument/2006/relationships/image" Target="../media/image517.emf"/><Relationship Id="rId14" Type="http://schemas.openxmlformats.org/officeDocument/2006/relationships/control" Target="../activeX/activeX500.xml"/><Relationship Id="rId30" Type="http://schemas.openxmlformats.org/officeDocument/2006/relationships/control" Target="../activeX/activeX508.xml"/><Relationship Id="rId35" Type="http://schemas.openxmlformats.org/officeDocument/2006/relationships/image" Target="../media/image525.emf"/><Relationship Id="rId56" Type="http://schemas.openxmlformats.org/officeDocument/2006/relationships/control" Target="../activeX/activeX521.xml"/><Relationship Id="rId77" Type="http://schemas.openxmlformats.org/officeDocument/2006/relationships/image" Target="../media/image546.emf"/></Relationships>
</file>

<file path=xl/worksheets/_rels/sheet32.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32.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33.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A90CF-81D8-484F-8B8F-E704DD1D2E28}">
  <sheetPr codeName="Sheet36">
    <tabColor rgb="FF285C4D"/>
  </sheetPr>
  <dimension ref="B3:B38"/>
  <sheetViews>
    <sheetView workbookViewId="0"/>
  </sheetViews>
  <sheetFormatPr baseColWidth="10" defaultColWidth="10.88671875" defaultRowHeight="14.4"/>
  <sheetData>
    <row r="3" spans="2:2" ht="18">
      <c r="B3" s="98"/>
    </row>
    <row r="4" spans="2:2" ht="18">
      <c r="B4" s="98"/>
    </row>
    <row r="5" spans="2:2">
      <c r="B5" s="99"/>
    </row>
    <row r="6" spans="2:2">
      <c r="B6" s="99"/>
    </row>
    <row r="7" spans="2:2">
      <c r="B7" s="99"/>
    </row>
    <row r="8" spans="2:2">
      <c r="B8" s="99"/>
    </row>
    <row r="9" spans="2:2">
      <c r="B9" s="99"/>
    </row>
    <row r="10" spans="2:2">
      <c r="B10" s="99"/>
    </row>
    <row r="11" spans="2:2">
      <c r="B11" s="99"/>
    </row>
    <row r="12" spans="2:2">
      <c r="B12" s="99"/>
    </row>
    <row r="13" spans="2:2">
      <c r="B13" s="100"/>
    </row>
    <row r="14" spans="2:2">
      <c r="B14" s="100"/>
    </row>
    <row r="15" spans="2:2">
      <c r="B15" s="99"/>
    </row>
    <row r="16" spans="2:2">
      <c r="B16" s="99"/>
    </row>
    <row r="17" spans="2:2">
      <c r="B17" s="100"/>
    </row>
    <row r="18" spans="2:2">
      <c r="B18" s="99"/>
    </row>
    <row r="19" spans="2:2">
      <c r="B19" s="99"/>
    </row>
    <row r="20" spans="2:2">
      <c r="B20" s="101"/>
    </row>
    <row r="21" spans="2:2">
      <c r="B21" s="101"/>
    </row>
    <row r="22" spans="2:2">
      <c r="B22" s="101"/>
    </row>
    <row r="23" spans="2:2">
      <c r="B23" s="102"/>
    </row>
    <row r="24" spans="2:2">
      <c r="B24" s="102"/>
    </row>
    <row r="25" spans="2:2">
      <c r="B25" s="102"/>
    </row>
    <row r="26" spans="2:2">
      <c r="B26" s="102"/>
    </row>
    <row r="27" spans="2:2">
      <c r="B27" s="102"/>
    </row>
    <row r="28" spans="2:2">
      <c r="B28" s="99"/>
    </row>
    <row r="29" spans="2:2">
      <c r="B29" s="100"/>
    </row>
    <row r="30" spans="2:2">
      <c r="B30" s="100"/>
    </row>
    <row r="31" spans="2:2">
      <c r="B31" s="99"/>
    </row>
    <row r="32" spans="2:2">
      <c r="B32" s="103"/>
    </row>
    <row r="34" spans="2:2">
      <c r="B34" s="99"/>
    </row>
    <row r="35" spans="2:2">
      <c r="B35" s="99"/>
    </row>
    <row r="36" spans="2:2">
      <c r="B36" s="99"/>
    </row>
    <row r="38" spans="2:2">
      <c r="B38" s="99"/>
    </row>
  </sheetData>
  <sheetProtection algorithmName="SHA-512" hashValue="WAAD/YZYjU4I6TjofU5FehqJrJitUJPVgZcyFNc1rFKz2AcL4pcTJ7lUI939pg/0mFDz1187O9Q0BZcMNhym1w==" saltValue="HzuYX63g5gLKPOaeK2baWw==" spinCount="100000" sheet="1" objects="1" scenarios="1"/>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660B1-EA39-4059-A7E1-51EDC30F4AE8}">
  <sheetPr codeName="Sheet2">
    <tabColor rgb="FF285C4D"/>
  </sheetPr>
  <dimension ref="A8:Y41"/>
  <sheetViews>
    <sheetView showGridLines="0" topLeftCell="A8" zoomScale="90" zoomScaleNormal="90" workbookViewId="0">
      <selection activeCell="K21" sqref="K21"/>
    </sheetView>
  </sheetViews>
  <sheetFormatPr baseColWidth="10" defaultColWidth="0" defaultRowHeight="14.4" zeroHeight="1"/>
  <cols>
    <col min="1" max="21" width="8.88671875" style="9" customWidth="1"/>
    <col min="22" max="16384" width="8.88671875" style="9" hidden="1"/>
  </cols>
  <sheetData>
    <row r="8" spans="23:25">
      <c r="W8" s="9" t="s">
        <v>650</v>
      </c>
      <c r="Y8" s="9">
        <f>COUNTA($W$8:$W$41)</f>
        <v>34</v>
      </c>
    </row>
    <row r="9" spans="23:25">
      <c r="W9" s="9" t="s">
        <v>651</v>
      </c>
    </row>
    <row r="10" spans="23:25">
      <c r="W10" s="9" t="s">
        <v>652</v>
      </c>
    </row>
    <row r="11" spans="23:25">
      <c r="W11" s="9" t="s">
        <v>653</v>
      </c>
    </row>
    <row r="12" spans="23:25">
      <c r="W12" s="9" t="s">
        <v>654</v>
      </c>
    </row>
    <row r="13" spans="23:25">
      <c r="W13" s="9" t="s">
        <v>655</v>
      </c>
    </row>
    <row r="14" spans="23:25">
      <c r="W14" s="9" t="s">
        <v>656</v>
      </c>
    </row>
    <row r="15" spans="23:25">
      <c r="W15" s="9" t="s">
        <v>657</v>
      </c>
    </row>
    <row r="16" spans="23:25">
      <c r="W16" s="9" t="s">
        <v>658</v>
      </c>
    </row>
    <row r="17" spans="23:23">
      <c r="W17" s="9" t="s">
        <v>659</v>
      </c>
    </row>
    <row r="18" spans="23:23">
      <c r="W18" s="9" t="s">
        <v>660</v>
      </c>
    </row>
    <row r="19" spans="23:23">
      <c r="W19" s="9" t="s">
        <v>661</v>
      </c>
    </row>
    <row r="20" spans="23:23">
      <c r="W20" s="9" t="s">
        <v>662</v>
      </c>
    </row>
    <row r="21" spans="23:23">
      <c r="W21" s="9" t="s">
        <v>663</v>
      </c>
    </row>
    <row r="22" spans="23:23">
      <c r="W22" s="9" t="s">
        <v>664</v>
      </c>
    </row>
    <row r="23" spans="23:23">
      <c r="W23" s="9" t="s">
        <v>665</v>
      </c>
    </row>
    <row r="24" spans="23:23">
      <c r="W24" s="9" t="s">
        <v>666</v>
      </c>
    </row>
    <row r="25" spans="23:23">
      <c r="W25" s="9" t="s">
        <v>667</v>
      </c>
    </row>
    <row r="26" spans="23:23">
      <c r="W26" s="9" t="s">
        <v>668</v>
      </c>
    </row>
    <row r="27" spans="23:23">
      <c r="W27" s="9" t="s">
        <v>669</v>
      </c>
    </row>
    <row r="28" spans="23:23">
      <c r="W28" s="9" t="s">
        <v>670</v>
      </c>
    </row>
    <row r="29" spans="23:23">
      <c r="W29" s="9" t="s">
        <v>671</v>
      </c>
    </row>
    <row r="30" spans="23:23">
      <c r="W30" s="9" t="s">
        <v>672</v>
      </c>
    </row>
    <row r="31" spans="23:23">
      <c r="W31" s="9" t="s">
        <v>673</v>
      </c>
    </row>
    <row r="32" spans="23:23">
      <c r="W32" s="9" t="s">
        <v>674</v>
      </c>
    </row>
    <row r="33" spans="23:23">
      <c r="W33" s="9" t="s">
        <v>675</v>
      </c>
    </row>
    <row r="34" spans="23:23">
      <c r="W34" s="9" t="s">
        <v>676</v>
      </c>
    </row>
    <row r="35" spans="23:23">
      <c r="W35" s="9" t="s">
        <v>677</v>
      </c>
    </row>
    <row r="36" spans="23:23">
      <c r="W36" s="9" t="s">
        <v>678</v>
      </c>
    </row>
    <row r="37" spans="23:23">
      <c r="W37" s="9" t="s">
        <v>679</v>
      </c>
    </row>
    <row r="38" spans="23:23" hidden="1">
      <c r="W38" s="9" t="s">
        <v>680</v>
      </c>
    </row>
    <row r="39" spans="23:23" hidden="1">
      <c r="W39" s="9" t="s">
        <v>681</v>
      </c>
    </row>
    <row r="40" spans="23:23" hidden="1">
      <c r="W40" s="9" t="s">
        <v>682</v>
      </c>
    </row>
    <row r="41" spans="23:23" hidden="1">
      <c r="W41" s="9" t="s">
        <v>19</v>
      </c>
    </row>
  </sheetData>
  <sheetProtection algorithmName="SHA-512" hashValue="DO46Yq2uX+2FGe2QFNg/ibw/p26X5QdIhA2C8ra+Et7Ic1kIoWzjh0C++XQmPJWtn+j6AjUZcIVtY+0EmoTzeA==" saltValue="esVL/OIvrpz//1Ss3ToXTQ==" spinCount="100000" sheet="1" objects="1" scenarios="1"/>
  <pageMargins left="0.7" right="0.7" top="0.75" bottom="0.75" header="0.3" footer="0.3"/>
  <drawing r:id="rId1"/>
  <legacyDrawing r:id="rId2"/>
  <controls>
    <mc:AlternateContent xmlns:mc="http://schemas.openxmlformats.org/markup-compatibility/2006">
      <mc:Choice Requires="x14">
        <control shapeId="2049" r:id="rId3" name="Protec">
          <controlPr defaultSize="0" autoLine="0" r:id="rId4">
            <anchor moveWithCells="1">
              <from>
                <xdr:col>16</xdr:col>
                <xdr:colOff>121920</xdr:colOff>
                <xdr:row>34</xdr:row>
                <xdr:rowOff>106680</xdr:rowOff>
              </from>
              <to>
                <xdr:col>17</xdr:col>
                <xdr:colOff>312420</xdr:colOff>
                <xdr:row>36</xdr:row>
                <xdr:rowOff>0</xdr:rowOff>
              </to>
            </anchor>
          </controlPr>
        </control>
      </mc:Choice>
      <mc:Fallback>
        <control shapeId="2049" r:id="rId3" name="Protec"/>
      </mc:Fallback>
    </mc:AlternateContent>
    <mc:AlternateContent xmlns:mc="http://schemas.openxmlformats.org/markup-compatibility/2006">
      <mc:Choice Requires="x14">
        <control shapeId="2051" r:id="rId5" name="Unprotec">
          <controlPr defaultSize="0" autoLine="0" r:id="rId6">
            <anchor moveWithCells="1">
              <from>
                <xdr:col>17</xdr:col>
                <xdr:colOff>320040</xdr:colOff>
                <xdr:row>34</xdr:row>
                <xdr:rowOff>91440</xdr:rowOff>
              </from>
              <to>
                <xdr:col>18</xdr:col>
                <xdr:colOff>510540</xdr:colOff>
                <xdr:row>36</xdr:row>
                <xdr:rowOff>0</xdr:rowOff>
              </to>
            </anchor>
          </controlPr>
        </control>
      </mc:Choice>
      <mc:Fallback>
        <control shapeId="2051" r:id="rId5" name="Unprotec"/>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003D1-EA33-4870-8004-D5B6BF771904}">
  <sheetPr codeName="Sheet1">
    <tabColor rgb="FF285C4D"/>
  </sheetPr>
  <dimension ref="A1:W186"/>
  <sheetViews>
    <sheetView showGridLines="0" tabSelected="1" workbookViewId="0">
      <pane xSplit="2" ySplit="7" topLeftCell="C62" activePane="bottomRight" state="frozen"/>
      <selection pane="topRight" activeCell="C1" sqref="C1"/>
      <selection pane="bottomLeft" activeCell="A8" sqref="A8"/>
      <selection pane="bottomRight" activeCell="E62" sqref="E62"/>
    </sheetView>
  </sheetViews>
  <sheetFormatPr baseColWidth="10" defaultColWidth="0" defaultRowHeight="14.4" customHeight="1" zeroHeight="1"/>
  <cols>
    <col min="1" max="1" width="8.88671875" customWidth="1"/>
    <col min="2" max="2" width="8.88671875" style="70" customWidth="1"/>
    <col min="3" max="3" width="20.77734375" style="70" customWidth="1"/>
    <col min="4" max="4" width="4.6640625" style="70" customWidth="1"/>
    <col min="5" max="5" width="99.33203125" style="70" customWidth="1"/>
    <col min="6" max="6" width="28.5546875" style="70" customWidth="1"/>
    <col min="7" max="8" width="8.109375" style="70" customWidth="1"/>
    <col min="9" max="19" width="8.109375" style="70" hidden="1" customWidth="1"/>
    <col min="20" max="23" width="0" style="70" hidden="1" customWidth="1"/>
    <col min="24" max="16384" width="8.88671875" hidden="1"/>
  </cols>
  <sheetData>
    <row r="1" spans="1:23">
      <c r="A1" s="104"/>
      <c r="B1" s="104"/>
      <c r="C1" s="104"/>
      <c r="D1" s="104"/>
      <c r="E1" s="104"/>
      <c r="F1" s="104"/>
      <c r="G1" s="104"/>
      <c r="H1" s="104"/>
      <c r="I1" s="8"/>
      <c r="J1" s="8"/>
      <c r="K1" s="8"/>
      <c r="L1" s="8"/>
      <c r="M1" s="8"/>
      <c r="N1" s="8"/>
      <c r="O1" s="8"/>
      <c r="P1" s="8"/>
      <c r="Q1" s="8"/>
      <c r="R1" s="8"/>
      <c r="S1" s="8"/>
      <c r="T1"/>
      <c r="U1"/>
      <c r="V1"/>
      <c r="W1"/>
    </row>
    <row r="2" spans="1:23">
      <c r="A2" s="104"/>
      <c r="B2" s="104"/>
      <c r="C2" s="104"/>
      <c r="D2" s="104"/>
      <c r="E2" s="104"/>
      <c r="F2" s="104"/>
      <c r="G2" s="104"/>
      <c r="H2" s="104"/>
      <c r="I2" s="8"/>
      <c r="J2" s="8"/>
      <c r="K2" s="8"/>
      <c r="L2" s="8"/>
      <c r="M2" s="8"/>
      <c r="N2" s="8"/>
      <c r="O2" s="8"/>
      <c r="P2" s="8"/>
      <c r="Q2" s="8"/>
      <c r="R2" s="8"/>
      <c r="S2" s="8"/>
      <c r="T2"/>
      <c r="U2"/>
      <c r="V2"/>
      <c r="W2"/>
    </row>
    <row r="3" spans="1:23">
      <c r="A3" s="104"/>
      <c r="B3" s="104"/>
      <c r="C3" s="104"/>
      <c r="D3" s="104"/>
      <c r="E3" s="104"/>
      <c r="F3" s="104"/>
      <c r="G3" s="104"/>
      <c r="H3" s="104"/>
      <c r="I3" s="8"/>
      <c r="J3" s="8"/>
      <c r="K3" s="8"/>
      <c r="L3" s="8"/>
      <c r="M3" s="8"/>
      <c r="N3" s="8"/>
      <c r="O3" s="8"/>
      <c r="P3" s="8"/>
      <c r="Q3" s="8"/>
      <c r="R3" s="8"/>
      <c r="S3" s="8"/>
      <c r="T3"/>
      <c r="U3"/>
      <c r="V3"/>
      <c r="W3"/>
    </row>
    <row r="4" spans="1:23">
      <c r="A4" s="104"/>
      <c r="B4" s="104"/>
      <c r="C4" s="104"/>
      <c r="D4" s="104"/>
      <c r="E4" s="104"/>
      <c r="F4" s="104"/>
      <c r="G4" s="104"/>
      <c r="H4" s="104"/>
      <c r="I4" s="8"/>
      <c r="J4" s="8"/>
      <c r="K4" s="8"/>
      <c r="L4" s="8"/>
      <c r="M4" s="8"/>
      <c r="N4" s="8"/>
      <c r="O4" s="8"/>
      <c r="P4" s="8"/>
      <c r="Q4" s="8"/>
      <c r="R4" s="8"/>
      <c r="S4" s="8"/>
      <c r="T4"/>
      <c r="U4"/>
      <c r="V4"/>
      <c r="W4"/>
    </row>
    <row r="5" spans="1:23">
      <c r="A5" s="5"/>
      <c r="B5" s="2"/>
      <c r="C5" s="9"/>
      <c r="D5" s="2"/>
      <c r="E5" s="2"/>
      <c r="F5" s="2"/>
      <c r="G5" s="2"/>
      <c r="H5" s="2"/>
      <c r="I5" s="2"/>
      <c r="J5" s="2"/>
      <c r="K5" s="2"/>
      <c r="L5" s="2"/>
      <c r="M5" s="5"/>
      <c r="N5" s="5"/>
      <c r="O5" s="5"/>
      <c r="P5" s="5"/>
      <c r="Q5" s="5"/>
      <c r="R5" s="5"/>
      <c r="S5" s="5"/>
      <c r="T5"/>
      <c r="U5"/>
      <c r="V5"/>
      <c r="W5"/>
    </row>
    <row r="6" spans="1:23">
      <c r="A6" s="5"/>
      <c r="B6" s="2"/>
      <c r="C6" s="9"/>
      <c r="D6" s="2"/>
      <c r="E6" s="2"/>
      <c r="F6" s="2"/>
      <c r="G6" s="2"/>
      <c r="H6" s="2"/>
      <c r="I6" s="2"/>
      <c r="J6" s="2"/>
      <c r="K6" s="2"/>
      <c r="L6" s="2"/>
      <c r="M6" s="5"/>
      <c r="N6" s="5"/>
      <c r="O6" s="5"/>
      <c r="P6" s="5"/>
      <c r="Q6" s="5"/>
      <c r="R6" s="5"/>
      <c r="S6" s="5"/>
      <c r="T6"/>
      <c r="U6"/>
      <c r="V6"/>
      <c r="W6"/>
    </row>
    <row r="7" spans="1:23" ht="22.8" customHeight="1" thickBot="1">
      <c r="A7" s="5"/>
      <c r="B7" s="27"/>
      <c r="C7" s="105" t="s">
        <v>621</v>
      </c>
      <c r="D7" s="105" t="s">
        <v>3</v>
      </c>
      <c r="E7" s="105" t="s">
        <v>620</v>
      </c>
      <c r="F7" s="105" t="s">
        <v>623</v>
      </c>
      <c r="G7" s="27"/>
      <c r="H7" s="27"/>
      <c r="I7" s="27"/>
      <c r="J7" s="69"/>
      <c r="K7" s="27"/>
      <c r="L7" s="27"/>
      <c r="M7" s="11"/>
      <c r="N7" s="11"/>
      <c r="O7" s="11"/>
      <c r="P7" s="11"/>
      <c r="Q7" s="11"/>
      <c r="R7" s="11"/>
      <c r="S7" s="11"/>
    </row>
    <row r="8" spans="1:23" ht="49.95" customHeight="1" thickTop="1">
      <c r="A8" s="5"/>
      <c r="B8" s="27"/>
      <c r="C8" s="127" t="s">
        <v>372</v>
      </c>
      <c r="D8" s="71">
        <v>1</v>
      </c>
      <c r="E8" s="88" t="s">
        <v>373</v>
      </c>
      <c r="F8" s="110"/>
      <c r="G8" s="27"/>
      <c r="H8" s="61"/>
      <c r="I8" s="27"/>
      <c r="J8" s="27"/>
      <c r="K8" s="27"/>
      <c r="L8" s="27"/>
      <c r="M8" s="11"/>
      <c r="N8" s="11"/>
      <c r="O8" s="11"/>
      <c r="P8" s="11"/>
      <c r="Q8" s="11"/>
      <c r="R8" s="11"/>
      <c r="S8" s="11"/>
    </row>
    <row r="9" spans="1:23" ht="49.95" customHeight="1">
      <c r="A9" s="5"/>
      <c r="B9" s="27"/>
      <c r="C9" s="122"/>
      <c r="D9" s="72">
        <v>2</v>
      </c>
      <c r="E9" s="89" t="s">
        <v>374</v>
      </c>
      <c r="F9" s="111"/>
      <c r="G9" s="27"/>
      <c r="H9" s="27"/>
      <c r="I9" s="126"/>
      <c r="J9" s="126"/>
      <c r="K9" s="126"/>
      <c r="L9" s="126"/>
      <c r="M9" s="11"/>
      <c r="N9" s="11"/>
      <c r="O9" s="11"/>
      <c r="P9" s="11"/>
      <c r="Q9" s="11"/>
      <c r="R9" s="11"/>
      <c r="S9" s="11"/>
    </row>
    <row r="10" spans="1:23" ht="60" customHeight="1">
      <c r="A10" s="5"/>
      <c r="B10" s="27"/>
      <c r="C10" s="122"/>
      <c r="D10" s="72">
        <v>3</v>
      </c>
      <c r="E10" s="89" t="s">
        <v>375</v>
      </c>
      <c r="F10" s="111"/>
      <c r="G10" s="27"/>
      <c r="H10" s="27"/>
      <c r="I10" s="27"/>
      <c r="J10" s="27"/>
      <c r="K10" s="27"/>
      <c r="L10" s="27"/>
      <c r="M10" s="11"/>
      <c r="N10" s="11"/>
      <c r="O10" s="11"/>
      <c r="P10" s="11"/>
      <c r="Q10" s="11"/>
      <c r="R10" s="11"/>
      <c r="S10" s="11"/>
    </row>
    <row r="11" spans="1:23" ht="49.95" customHeight="1">
      <c r="A11" s="5"/>
      <c r="B11" s="27"/>
      <c r="C11" s="122"/>
      <c r="D11" s="72">
        <v>4</v>
      </c>
      <c r="E11" s="89" t="s">
        <v>376</v>
      </c>
      <c r="F11" s="111"/>
      <c r="G11" s="27"/>
      <c r="H11" s="27"/>
      <c r="I11" s="27"/>
      <c r="J11" s="27"/>
      <c r="K11" s="27"/>
      <c r="L11" s="27"/>
      <c r="M11" s="11"/>
      <c r="N11" s="11"/>
      <c r="O11" s="11"/>
      <c r="P11" s="11"/>
      <c r="Q11" s="11"/>
      <c r="R11" s="11"/>
      <c r="S11" s="11"/>
    </row>
    <row r="12" spans="1:23" ht="49.95" customHeight="1">
      <c r="A12" s="5"/>
      <c r="B12" s="27"/>
      <c r="C12" s="122"/>
      <c r="D12" s="72">
        <v>5</v>
      </c>
      <c r="E12" s="89" t="s">
        <v>377</v>
      </c>
      <c r="F12" s="111"/>
      <c r="G12" s="27"/>
      <c r="H12" s="27"/>
      <c r="I12" s="27"/>
      <c r="J12" s="27"/>
      <c r="K12" s="27"/>
      <c r="L12" s="27"/>
      <c r="M12" s="11"/>
      <c r="N12" s="11"/>
      <c r="O12" s="11"/>
      <c r="P12" s="11"/>
      <c r="Q12" s="11"/>
      <c r="R12" s="11"/>
      <c r="S12" s="11"/>
    </row>
    <row r="13" spans="1:23" ht="49.95" customHeight="1">
      <c r="A13" s="5"/>
      <c r="B13" s="27"/>
      <c r="C13" s="122"/>
      <c r="D13" s="72">
        <v>6</v>
      </c>
      <c r="E13" s="89" t="s">
        <v>378</v>
      </c>
      <c r="F13" s="111"/>
      <c r="G13" s="27"/>
      <c r="H13" s="27"/>
      <c r="I13" s="126"/>
      <c r="J13" s="126"/>
      <c r="K13" s="126"/>
      <c r="L13" s="126"/>
      <c r="M13" s="11"/>
      <c r="N13" s="11"/>
      <c r="O13" s="11"/>
      <c r="P13" s="11"/>
      <c r="Q13" s="11"/>
      <c r="R13" s="11"/>
      <c r="S13" s="11"/>
    </row>
    <row r="14" spans="1:23" ht="49.95" customHeight="1">
      <c r="A14" s="5"/>
      <c r="B14" s="27"/>
      <c r="C14" s="122"/>
      <c r="D14" s="72">
        <v>7</v>
      </c>
      <c r="E14" s="89" t="s">
        <v>379</v>
      </c>
      <c r="F14" s="111"/>
      <c r="G14" s="27"/>
      <c r="H14" s="27"/>
      <c r="I14" s="27"/>
      <c r="J14" s="27"/>
      <c r="K14" s="27"/>
      <c r="L14" s="27"/>
      <c r="M14" s="11"/>
      <c r="N14" s="11"/>
      <c r="O14" s="11"/>
      <c r="P14" s="11"/>
      <c r="Q14" s="11"/>
      <c r="R14" s="11"/>
      <c r="S14" s="11"/>
    </row>
    <row r="15" spans="1:23" ht="49.95" customHeight="1">
      <c r="A15" s="5"/>
      <c r="B15" s="27"/>
      <c r="C15" s="125"/>
      <c r="D15" s="72">
        <v>8</v>
      </c>
      <c r="E15" s="89" t="s">
        <v>380</v>
      </c>
      <c r="F15" s="111"/>
      <c r="G15" s="27"/>
      <c r="H15" s="27"/>
      <c r="I15" s="11"/>
      <c r="J15" s="11"/>
      <c r="K15" s="11"/>
      <c r="L15" s="11"/>
      <c r="M15" s="11"/>
      <c r="N15" s="11"/>
      <c r="O15" s="11"/>
      <c r="P15" s="11"/>
      <c r="Q15" s="11"/>
      <c r="R15" s="11"/>
      <c r="S15" s="11"/>
    </row>
    <row r="16" spans="1:23" ht="49.95" customHeight="1">
      <c r="A16" s="5"/>
      <c r="B16" s="27"/>
      <c r="C16" s="124" t="s">
        <v>388</v>
      </c>
      <c r="D16" s="73">
        <v>9</v>
      </c>
      <c r="E16" s="89" t="s">
        <v>381</v>
      </c>
      <c r="F16" s="111"/>
      <c r="G16" s="27"/>
      <c r="H16" s="27"/>
      <c r="I16" s="11"/>
      <c r="J16" s="11"/>
      <c r="K16" s="11"/>
      <c r="L16" s="11"/>
      <c r="M16" s="11"/>
      <c r="N16" s="11"/>
      <c r="O16" s="11"/>
      <c r="P16" s="11"/>
      <c r="Q16" s="11"/>
      <c r="R16" s="11"/>
      <c r="S16" s="11"/>
    </row>
    <row r="17" spans="1:8" ht="49.95" customHeight="1">
      <c r="A17" s="5"/>
      <c r="C17" s="122"/>
      <c r="D17" s="72">
        <v>10</v>
      </c>
      <c r="E17" s="89" t="s">
        <v>382</v>
      </c>
      <c r="F17" s="111"/>
      <c r="G17" s="27"/>
      <c r="H17" s="27"/>
    </row>
    <row r="18" spans="1:8" ht="49.95" customHeight="1">
      <c r="A18" s="5"/>
      <c r="C18" s="122"/>
      <c r="D18" s="72">
        <v>11</v>
      </c>
      <c r="E18" s="89" t="s">
        <v>383</v>
      </c>
      <c r="F18" s="111"/>
    </row>
    <row r="19" spans="1:8" ht="49.95" customHeight="1">
      <c r="A19" s="5"/>
      <c r="C19" s="122"/>
      <c r="D19" s="72">
        <v>12</v>
      </c>
      <c r="E19" s="89" t="s">
        <v>384</v>
      </c>
      <c r="F19" s="111"/>
    </row>
    <row r="20" spans="1:8" ht="49.95" customHeight="1">
      <c r="A20" s="5"/>
      <c r="C20" s="122"/>
      <c r="D20" s="72">
        <v>13</v>
      </c>
      <c r="E20" s="89" t="s">
        <v>385</v>
      </c>
      <c r="F20" s="111"/>
    </row>
    <row r="21" spans="1:8" ht="49.95" customHeight="1">
      <c r="A21" s="5"/>
      <c r="C21" s="122"/>
      <c r="D21" s="72">
        <v>14</v>
      </c>
      <c r="E21" s="89" t="s">
        <v>386</v>
      </c>
      <c r="F21" s="111"/>
    </row>
    <row r="22" spans="1:8" ht="61.2" customHeight="1">
      <c r="A22" s="5"/>
      <c r="C22" s="128" t="s">
        <v>387</v>
      </c>
      <c r="D22" s="74">
        <v>15</v>
      </c>
      <c r="E22" s="89" t="s">
        <v>389</v>
      </c>
      <c r="F22" s="111"/>
    </row>
    <row r="23" spans="1:8" ht="49.95" customHeight="1">
      <c r="A23" s="5"/>
      <c r="C23" s="129"/>
      <c r="D23" s="74">
        <v>16</v>
      </c>
      <c r="E23" s="89" t="s">
        <v>390</v>
      </c>
      <c r="F23" s="111"/>
    </row>
    <row r="24" spans="1:8" ht="58.8" customHeight="1">
      <c r="A24" s="5"/>
      <c r="C24" s="129"/>
      <c r="D24" s="74">
        <v>17</v>
      </c>
      <c r="E24" s="89" t="s">
        <v>391</v>
      </c>
      <c r="F24" s="111"/>
    </row>
    <row r="25" spans="1:8" ht="49.95" customHeight="1">
      <c r="A25" s="5"/>
      <c r="C25" s="129"/>
      <c r="D25" s="72">
        <v>18</v>
      </c>
      <c r="E25" s="89" t="s">
        <v>392</v>
      </c>
      <c r="F25" s="111"/>
    </row>
    <row r="26" spans="1:8" ht="49.95" customHeight="1">
      <c r="A26" s="5"/>
      <c r="C26" s="129"/>
      <c r="D26" s="72">
        <v>19</v>
      </c>
      <c r="E26" s="89" t="s">
        <v>393</v>
      </c>
      <c r="F26" s="111"/>
    </row>
    <row r="27" spans="1:8" ht="63" customHeight="1">
      <c r="A27" s="5"/>
      <c r="C27" s="129"/>
      <c r="D27" s="72">
        <v>20</v>
      </c>
      <c r="E27" s="89" t="s">
        <v>394</v>
      </c>
      <c r="F27" s="111"/>
    </row>
    <row r="28" spans="1:8" ht="49.95" customHeight="1">
      <c r="A28" s="5"/>
      <c r="C28" s="129"/>
      <c r="D28" s="75">
        <v>21</v>
      </c>
      <c r="E28" s="89" t="s">
        <v>395</v>
      </c>
      <c r="F28" s="111"/>
    </row>
    <row r="29" spans="1:8" ht="49.95" customHeight="1">
      <c r="A29" s="5"/>
      <c r="C29" s="130" t="s">
        <v>622</v>
      </c>
      <c r="D29" s="74">
        <v>22</v>
      </c>
      <c r="E29" s="89" t="s">
        <v>396</v>
      </c>
      <c r="F29" s="111"/>
    </row>
    <row r="30" spans="1:8" ht="49.95" customHeight="1">
      <c r="A30" s="5"/>
      <c r="C30" s="130"/>
      <c r="D30" s="76">
        <v>23</v>
      </c>
      <c r="E30" s="89" t="s">
        <v>397</v>
      </c>
      <c r="F30" s="111"/>
    </row>
    <row r="31" spans="1:8" ht="49.95" customHeight="1">
      <c r="A31" s="5"/>
      <c r="C31" s="130"/>
      <c r="D31" s="72">
        <v>24</v>
      </c>
      <c r="E31" s="89" t="s">
        <v>398</v>
      </c>
      <c r="F31" s="111"/>
    </row>
    <row r="32" spans="1:8" ht="49.95" customHeight="1">
      <c r="A32" s="5"/>
      <c r="C32" s="130"/>
      <c r="D32" s="72">
        <v>25</v>
      </c>
      <c r="E32" s="89" t="s">
        <v>399</v>
      </c>
      <c r="F32" s="111"/>
    </row>
    <row r="33" spans="1:6" ht="49.95" customHeight="1">
      <c r="A33" s="5"/>
      <c r="C33" s="130"/>
      <c r="D33" s="72">
        <v>26</v>
      </c>
      <c r="E33" s="89" t="s">
        <v>400</v>
      </c>
      <c r="F33" s="111"/>
    </row>
    <row r="34" spans="1:6" ht="49.95" customHeight="1">
      <c r="A34" s="5"/>
      <c r="C34" s="130"/>
      <c r="D34" s="72">
        <v>27</v>
      </c>
      <c r="E34" s="89" t="s">
        <v>401</v>
      </c>
      <c r="F34" s="111"/>
    </row>
    <row r="35" spans="1:6" ht="60" customHeight="1">
      <c r="A35" s="5"/>
      <c r="C35" s="131"/>
      <c r="D35" s="72">
        <v>28</v>
      </c>
      <c r="E35" s="89" t="s">
        <v>402</v>
      </c>
      <c r="F35" s="111"/>
    </row>
    <row r="36" spans="1:6" ht="49.95" customHeight="1">
      <c r="A36" s="5"/>
      <c r="C36" s="124" t="s">
        <v>403</v>
      </c>
      <c r="D36" s="77">
        <v>29</v>
      </c>
      <c r="E36" s="89" t="s">
        <v>404</v>
      </c>
      <c r="F36" s="111"/>
    </row>
    <row r="37" spans="1:6" ht="49.95" customHeight="1">
      <c r="A37" s="5"/>
      <c r="C37" s="122"/>
      <c r="D37" s="74">
        <v>30</v>
      </c>
      <c r="E37" s="89" t="s">
        <v>405</v>
      </c>
      <c r="F37" s="111"/>
    </row>
    <row r="38" spans="1:6" ht="49.95" customHeight="1">
      <c r="A38" s="5"/>
      <c r="C38" s="122"/>
      <c r="D38" s="76">
        <v>31</v>
      </c>
      <c r="E38" s="89" t="s">
        <v>406</v>
      </c>
      <c r="F38" s="111"/>
    </row>
    <row r="39" spans="1:6" ht="49.95" customHeight="1">
      <c r="A39" s="5"/>
      <c r="C39" s="122"/>
      <c r="D39" s="72">
        <v>32</v>
      </c>
      <c r="E39" s="89" t="s">
        <v>407</v>
      </c>
      <c r="F39" s="111"/>
    </row>
    <row r="40" spans="1:6" ht="49.95" customHeight="1">
      <c r="A40" s="5"/>
      <c r="C40" s="122"/>
      <c r="D40" s="72">
        <v>33</v>
      </c>
      <c r="E40" s="89" t="s">
        <v>408</v>
      </c>
      <c r="F40" s="111"/>
    </row>
    <row r="41" spans="1:6" ht="63" customHeight="1">
      <c r="A41" s="5"/>
      <c r="C41" s="124" t="s">
        <v>409</v>
      </c>
      <c r="D41" s="78">
        <v>34</v>
      </c>
      <c r="E41" s="89" t="s">
        <v>410</v>
      </c>
      <c r="F41" s="111"/>
    </row>
    <row r="42" spans="1:6" ht="49.95" customHeight="1">
      <c r="A42" s="5"/>
      <c r="C42" s="122"/>
      <c r="D42" s="72">
        <v>35</v>
      </c>
      <c r="E42" s="89" t="s">
        <v>411</v>
      </c>
      <c r="F42" s="111"/>
    </row>
    <row r="43" spans="1:6" ht="49.95" customHeight="1">
      <c r="A43" s="5"/>
      <c r="C43" s="122"/>
      <c r="D43" s="72">
        <v>36</v>
      </c>
      <c r="E43" s="89" t="s">
        <v>412</v>
      </c>
      <c r="F43" s="111"/>
    </row>
    <row r="44" spans="1:6" ht="79.8" customHeight="1">
      <c r="A44" s="5"/>
      <c r="C44" s="122"/>
      <c r="D44" s="72">
        <v>37</v>
      </c>
      <c r="E44" s="89" t="s">
        <v>413</v>
      </c>
      <c r="F44" s="111"/>
    </row>
    <row r="45" spans="1:6" ht="63" customHeight="1">
      <c r="A45" s="5"/>
      <c r="C45" s="122"/>
      <c r="D45" s="72">
        <v>38</v>
      </c>
      <c r="E45" s="89" t="s">
        <v>414</v>
      </c>
      <c r="F45" s="111"/>
    </row>
    <row r="46" spans="1:6" ht="49.95" customHeight="1">
      <c r="A46" s="5"/>
      <c r="C46" s="122"/>
      <c r="D46" s="72">
        <v>39</v>
      </c>
      <c r="E46" s="89" t="s">
        <v>415</v>
      </c>
      <c r="F46" s="111"/>
    </row>
    <row r="47" spans="1:6" ht="49.95" customHeight="1">
      <c r="A47" s="5"/>
      <c r="C47" s="122"/>
      <c r="D47" s="72">
        <v>40</v>
      </c>
      <c r="E47" s="90" t="s">
        <v>416</v>
      </c>
      <c r="F47" s="111"/>
    </row>
    <row r="48" spans="1:6" ht="49.95" customHeight="1">
      <c r="A48" s="5"/>
      <c r="C48" s="122"/>
      <c r="D48" s="72">
        <v>41</v>
      </c>
      <c r="E48" s="89" t="s">
        <v>417</v>
      </c>
      <c r="F48" s="111"/>
    </row>
    <row r="49" spans="1:6" ht="105.6" customHeight="1">
      <c r="A49" s="5"/>
      <c r="C49" s="122"/>
      <c r="D49" s="72">
        <v>42</v>
      </c>
      <c r="E49" s="89" t="s">
        <v>418</v>
      </c>
      <c r="F49" s="111"/>
    </row>
    <row r="50" spans="1:6" ht="115.2" customHeight="1">
      <c r="A50" s="5"/>
      <c r="C50" s="125"/>
      <c r="D50" s="72">
        <v>43</v>
      </c>
      <c r="E50" s="89" t="s">
        <v>419</v>
      </c>
      <c r="F50" s="111"/>
    </row>
    <row r="51" spans="1:6" ht="49.95" customHeight="1">
      <c r="A51" s="5"/>
      <c r="C51" s="121" t="s">
        <v>420</v>
      </c>
      <c r="D51" s="78">
        <v>44</v>
      </c>
      <c r="E51" s="90" t="s">
        <v>421</v>
      </c>
      <c r="F51" s="111"/>
    </row>
    <row r="52" spans="1:6" ht="66">
      <c r="A52" s="5"/>
      <c r="C52" s="122"/>
      <c r="D52" s="74">
        <v>45</v>
      </c>
      <c r="E52" s="89" t="s">
        <v>422</v>
      </c>
      <c r="F52" s="111"/>
    </row>
    <row r="53" spans="1:6" ht="26.4">
      <c r="A53" s="5"/>
      <c r="C53" s="122"/>
      <c r="D53" s="76">
        <v>46</v>
      </c>
      <c r="E53" s="89" t="s">
        <v>423</v>
      </c>
      <c r="F53" s="111"/>
    </row>
    <row r="54" spans="1:6" ht="39.6">
      <c r="A54" s="5"/>
      <c r="C54" s="122"/>
      <c r="D54" s="72">
        <v>47</v>
      </c>
      <c r="E54" s="89" t="s">
        <v>424</v>
      </c>
      <c r="F54" s="111"/>
    </row>
    <row r="55" spans="1:6" ht="49.95" customHeight="1">
      <c r="A55" s="5"/>
      <c r="C55" s="122"/>
      <c r="D55" s="72">
        <v>48</v>
      </c>
      <c r="E55" s="89" t="s">
        <v>425</v>
      </c>
      <c r="F55" s="111"/>
    </row>
    <row r="56" spans="1:6" ht="183" customHeight="1">
      <c r="A56" s="5"/>
      <c r="C56" s="122"/>
      <c r="D56" s="72">
        <v>49</v>
      </c>
      <c r="E56" s="89" t="s">
        <v>426</v>
      </c>
      <c r="F56" s="111"/>
    </row>
    <row r="57" spans="1:6" ht="49.95" customHeight="1">
      <c r="A57" s="5"/>
      <c r="C57" s="121" t="s">
        <v>427</v>
      </c>
      <c r="D57" s="78">
        <v>50</v>
      </c>
      <c r="E57" s="89" t="s">
        <v>428</v>
      </c>
      <c r="F57" s="111"/>
    </row>
    <row r="58" spans="1:6" ht="49.95" customHeight="1">
      <c r="A58" s="5"/>
      <c r="C58" s="122"/>
      <c r="D58" s="74">
        <v>51</v>
      </c>
      <c r="E58" s="89" t="s">
        <v>429</v>
      </c>
      <c r="F58" s="111"/>
    </row>
    <row r="59" spans="1:6" ht="49.95" customHeight="1">
      <c r="A59" s="5"/>
      <c r="C59" s="122"/>
      <c r="D59" s="76">
        <v>52</v>
      </c>
      <c r="E59" s="89" t="s">
        <v>430</v>
      </c>
      <c r="F59" s="111"/>
    </row>
    <row r="60" spans="1:6" ht="49.95" customHeight="1">
      <c r="A60" s="5"/>
      <c r="C60" s="122"/>
      <c r="D60" s="72">
        <v>53</v>
      </c>
      <c r="E60" s="89" t="s">
        <v>432</v>
      </c>
      <c r="F60" s="111"/>
    </row>
    <row r="61" spans="1:6" ht="49.95" customHeight="1">
      <c r="A61" s="5"/>
      <c r="C61" s="122"/>
      <c r="D61" s="72">
        <v>54</v>
      </c>
      <c r="E61" s="89" t="s">
        <v>431</v>
      </c>
      <c r="F61" s="111"/>
    </row>
    <row r="62" spans="1:6" ht="201" customHeight="1">
      <c r="A62" s="5"/>
      <c r="C62" s="121" t="s">
        <v>433</v>
      </c>
      <c r="D62" s="78">
        <v>55</v>
      </c>
      <c r="E62" s="89" t="s">
        <v>434</v>
      </c>
      <c r="F62" s="111"/>
    </row>
    <row r="63" spans="1:6" ht="49.95" customHeight="1">
      <c r="A63" s="5"/>
      <c r="C63" s="122"/>
      <c r="D63" s="72">
        <v>56</v>
      </c>
      <c r="E63" s="89" t="s">
        <v>435</v>
      </c>
      <c r="F63" s="111"/>
    </row>
    <row r="64" spans="1:6" ht="49.95" customHeight="1">
      <c r="A64" s="5"/>
      <c r="C64" s="122"/>
      <c r="D64" s="72">
        <v>57</v>
      </c>
      <c r="E64" s="89" t="s">
        <v>436</v>
      </c>
      <c r="F64" s="111"/>
    </row>
    <row r="65" spans="1:8" ht="49.95" customHeight="1">
      <c r="A65" s="5"/>
      <c r="C65" s="122"/>
      <c r="D65" s="72">
        <v>58</v>
      </c>
      <c r="E65" s="89" t="s">
        <v>437</v>
      </c>
      <c r="F65" s="111"/>
    </row>
    <row r="66" spans="1:8" ht="49.95" customHeight="1">
      <c r="A66" s="5"/>
      <c r="C66" s="121" t="s">
        <v>438</v>
      </c>
      <c r="D66" s="78">
        <v>59</v>
      </c>
      <c r="E66" s="89" t="s">
        <v>439</v>
      </c>
      <c r="F66" s="111"/>
    </row>
    <row r="67" spans="1:8" ht="49.95" customHeight="1">
      <c r="A67" s="5"/>
      <c r="C67" s="122"/>
      <c r="D67" s="74">
        <v>60</v>
      </c>
      <c r="E67" s="89" t="s">
        <v>440</v>
      </c>
      <c r="F67" s="111"/>
    </row>
    <row r="68" spans="1:8" ht="49.95" customHeight="1">
      <c r="A68" s="5"/>
      <c r="C68" s="122"/>
      <c r="D68" s="74">
        <v>61</v>
      </c>
      <c r="E68" s="89" t="s">
        <v>441</v>
      </c>
      <c r="F68" s="111"/>
    </row>
    <row r="69" spans="1:8" ht="49.95" customHeight="1">
      <c r="A69" s="5"/>
      <c r="C69" s="122"/>
      <c r="D69" s="72">
        <v>62</v>
      </c>
      <c r="E69" s="89" t="s">
        <v>442</v>
      </c>
      <c r="F69" s="111"/>
    </row>
    <row r="70" spans="1:8" ht="49.95" customHeight="1">
      <c r="A70" s="5"/>
      <c r="C70" s="122"/>
      <c r="D70" s="72">
        <v>63</v>
      </c>
      <c r="E70" s="89" t="s">
        <v>443</v>
      </c>
      <c r="F70" s="111"/>
    </row>
    <row r="71" spans="1:8" ht="49.95" customHeight="1">
      <c r="A71" s="5"/>
      <c r="C71" s="122"/>
      <c r="D71" s="72">
        <v>64</v>
      </c>
      <c r="E71" s="89" t="s">
        <v>444</v>
      </c>
      <c r="F71" s="111"/>
    </row>
    <row r="72" spans="1:8" ht="49.95" customHeight="1">
      <c r="A72" s="5"/>
      <c r="C72" s="122"/>
      <c r="D72" s="72">
        <v>65</v>
      </c>
      <c r="E72" s="89" t="s">
        <v>445</v>
      </c>
      <c r="F72" s="111"/>
    </row>
    <row r="73" spans="1:8" ht="49.95" customHeight="1">
      <c r="A73" s="5"/>
      <c r="C73" s="122"/>
      <c r="D73" s="72">
        <v>66</v>
      </c>
      <c r="E73" s="89" t="s">
        <v>446</v>
      </c>
      <c r="F73" s="111"/>
    </row>
    <row r="74" spans="1:8" ht="49.95" customHeight="1">
      <c r="A74" s="5"/>
      <c r="C74" s="122"/>
      <c r="D74" s="72">
        <v>67</v>
      </c>
      <c r="E74" s="89" t="s">
        <v>447</v>
      </c>
      <c r="F74" s="111"/>
    </row>
    <row r="75" spans="1:8" ht="49.95" customHeight="1">
      <c r="A75" s="5"/>
      <c r="C75" s="122"/>
      <c r="D75" s="72">
        <v>68</v>
      </c>
      <c r="E75" s="89" t="s">
        <v>448</v>
      </c>
      <c r="F75" s="111"/>
    </row>
    <row r="76" spans="1:8" ht="49.95" customHeight="1">
      <c r="A76" s="5"/>
      <c r="C76" s="122"/>
      <c r="D76" s="72">
        <v>69</v>
      </c>
      <c r="E76" s="89" t="s">
        <v>449</v>
      </c>
      <c r="F76" s="112"/>
    </row>
    <row r="77" spans="1:8" ht="49.95" customHeight="1" thickBot="1">
      <c r="A77" s="5"/>
      <c r="C77" s="123"/>
      <c r="D77" s="79">
        <v>70</v>
      </c>
      <c r="E77" s="91" t="s">
        <v>450</v>
      </c>
      <c r="F77" s="113"/>
    </row>
    <row r="78" spans="1:8" ht="49.95" customHeight="1" thickTop="1">
      <c r="A78" s="5"/>
      <c r="B78" s="11"/>
      <c r="C78" s="11"/>
      <c r="D78" s="11"/>
      <c r="E78" s="11"/>
      <c r="F78" s="11"/>
      <c r="G78" s="11"/>
      <c r="H78" s="11"/>
    </row>
    <row r="79" spans="1:8" ht="49.95" hidden="1" customHeight="1">
      <c r="A79" s="5"/>
    </row>
    <row r="80" spans="1:8" ht="49.95" hidden="1" customHeight="1">
      <c r="A80" s="5"/>
    </row>
    <row r="81" spans="1:1" ht="49.95" hidden="1" customHeight="1">
      <c r="A81" s="5"/>
    </row>
    <row r="82" spans="1:1" ht="49.95" hidden="1" customHeight="1">
      <c r="A82" s="5"/>
    </row>
    <row r="83" spans="1:1" ht="49.95" hidden="1" customHeight="1">
      <c r="A83" s="5"/>
    </row>
    <row r="84" spans="1:1" ht="49.95" hidden="1" customHeight="1">
      <c r="A84" s="5"/>
    </row>
    <row r="85" spans="1:1" ht="49.95" hidden="1" customHeight="1">
      <c r="A85" s="5"/>
    </row>
    <row r="86" spans="1:1" ht="49.95" hidden="1" customHeight="1">
      <c r="A86" s="5"/>
    </row>
    <row r="87" spans="1:1" ht="49.95" hidden="1" customHeight="1">
      <c r="A87" s="5"/>
    </row>
    <row r="88" spans="1:1" ht="49.95" hidden="1" customHeight="1">
      <c r="A88" s="5"/>
    </row>
    <row r="89" spans="1:1" ht="49.95" hidden="1" customHeight="1">
      <c r="A89" s="5"/>
    </row>
    <row r="90" spans="1:1" ht="49.95" hidden="1" customHeight="1">
      <c r="A90" s="5"/>
    </row>
    <row r="91" spans="1:1" ht="49.95" hidden="1" customHeight="1">
      <c r="A91" s="5"/>
    </row>
    <row r="92" spans="1:1" ht="49.95" hidden="1" customHeight="1">
      <c r="A92" s="5"/>
    </row>
    <row r="93" spans="1:1" ht="49.95" hidden="1" customHeight="1">
      <c r="A93" s="5"/>
    </row>
    <row r="94" spans="1:1" ht="49.95" hidden="1" customHeight="1">
      <c r="A94" s="5"/>
    </row>
    <row r="95" spans="1:1" ht="49.95" hidden="1" customHeight="1">
      <c r="A95" s="5"/>
    </row>
    <row r="96" spans="1:1" ht="49.95" hidden="1" customHeight="1">
      <c r="A96" s="5"/>
    </row>
    <row r="97" spans="1:1" ht="49.95" hidden="1" customHeight="1">
      <c r="A97" s="5"/>
    </row>
    <row r="98" spans="1:1" ht="49.95" hidden="1" customHeight="1">
      <c r="A98" s="5"/>
    </row>
    <row r="99" spans="1:1" ht="49.95" hidden="1" customHeight="1">
      <c r="A99" s="5"/>
    </row>
    <row r="100" spans="1:1" ht="49.95" hidden="1" customHeight="1">
      <c r="A100" s="5"/>
    </row>
    <row r="101" spans="1:1" ht="49.95" hidden="1" customHeight="1">
      <c r="A101" s="5"/>
    </row>
    <row r="102" spans="1:1" ht="49.95" hidden="1" customHeight="1">
      <c r="A102" s="5"/>
    </row>
    <row r="103" spans="1:1" ht="49.95" hidden="1" customHeight="1">
      <c r="A103" s="5"/>
    </row>
    <row r="104" spans="1:1" ht="49.95" hidden="1" customHeight="1">
      <c r="A104" s="5"/>
    </row>
    <row r="105" spans="1:1" ht="49.95" hidden="1" customHeight="1">
      <c r="A105" s="5"/>
    </row>
    <row r="106" spans="1:1" ht="49.95" hidden="1" customHeight="1">
      <c r="A106" s="5"/>
    </row>
    <row r="107" spans="1:1" ht="49.95" hidden="1" customHeight="1">
      <c r="A107" s="5"/>
    </row>
    <row r="108" spans="1:1" ht="49.95" hidden="1" customHeight="1">
      <c r="A108" s="5"/>
    </row>
    <row r="109" spans="1:1" ht="49.95" hidden="1" customHeight="1">
      <c r="A109" s="5"/>
    </row>
    <row r="110" spans="1:1" ht="49.95" hidden="1" customHeight="1">
      <c r="A110" s="5"/>
    </row>
    <row r="111" spans="1:1" ht="49.95" hidden="1" customHeight="1">
      <c r="A111" s="5"/>
    </row>
    <row r="112" spans="1:1" ht="49.95" hidden="1" customHeight="1">
      <c r="A112" s="5"/>
    </row>
    <row r="113" spans="1:1" ht="49.95" hidden="1" customHeight="1">
      <c r="A113" s="5"/>
    </row>
    <row r="114" spans="1:1" ht="49.95" hidden="1" customHeight="1">
      <c r="A114" s="5"/>
    </row>
    <row r="115" spans="1:1" ht="49.95" hidden="1" customHeight="1">
      <c r="A115" s="5"/>
    </row>
    <row r="116" spans="1:1" ht="49.95" hidden="1" customHeight="1">
      <c r="A116" s="5"/>
    </row>
    <row r="117" spans="1:1" ht="49.95" hidden="1" customHeight="1">
      <c r="A117" s="5"/>
    </row>
    <row r="118" spans="1:1" ht="49.95" hidden="1" customHeight="1">
      <c r="A118" s="5"/>
    </row>
    <row r="119" spans="1:1" ht="49.95" hidden="1" customHeight="1">
      <c r="A119" s="5"/>
    </row>
    <row r="120" spans="1:1" ht="49.95" hidden="1" customHeight="1">
      <c r="A120" s="5"/>
    </row>
    <row r="121" spans="1:1" ht="49.95" hidden="1" customHeight="1">
      <c r="A121" s="5"/>
    </row>
    <row r="122" spans="1:1" ht="49.95" hidden="1" customHeight="1">
      <c r="A122" s="5"/>
    </row>
    <row r="123" spans="1:1" ht="49.95" hidden="1" customHeight="1">
      <c r="A123" s="5"/>
    </row>
    <row r="124" spans="1:1" ht="49.95" hidden="1" customHeight="1">
      <c r="A124" s="5"/>
    </row>
    <row r="125" spans="1:1" ht="49.95" hidden="1" customHeight="1">
      <c r="A125" s="5"/>
    </row>
    <row r="126" spans="1:1" ht="49.95" hidden="1" customHeight="1">
      <c r="A126" s="5"/>
    </row>
    <row r="127" spans="1:1" ht="49.95" hidden="1" customHeight="1">
      <c r="A127" s="5"/>
    </row>
    <row r="128" spans="1:1" ht="49.95" hidden="1" customHeight="1">
      <c r="A128" s="5"/>
    </row>
    <row r="129" spans="1:1" ht="49.95" hidden="1" customHeight="1">
      <c r="A129" s="5"/>
    </row>
    <row r="130" spans="1:1" ht="49.95" hidden="1" customHeight="1">
      <c r="A130" s="5"/>
    </row>
    <row r="131" spans="1:1" ht="49.95" hidden="1" customHeight="1">
      <c r="A131" s="5"/>
    </row>
    <row r="132" spans="1:1" ht="49.95" hidden="1" customHeight="1">
      <c r="A132" s="5"/>
    </row>
    <row r="133" spans="1:1" ht="49.95" hidden="1" customHeight="1">
      <c r="A133" s="5"/>
    </row>
    <row r="134" spans="1:1" ht="49.95" hidden="1" customHeight="1">
      <c r="A134" s="5"/>
    </row>
    <row r="135" spans="1:1" ht="49.95" hidden="1" customHeight="1">
      <c r="A135" s="5"/>
    </row>
    <row r="136" spans="1:1" ht="49.95" hidden="1" customHeight="1">
      <c r="A136" s="5"/>
    </row>
    <row r="137" spans="1:1" ht="49.95" hidden="1" customHeight="1">
      <c r="A137" s="5"/>
    </row>
    <row r="138" spans="1:1" ht="49.95" hidden="1" customHeight="1">
      <c r="A138" s="5"/>
    </row>
    <row r="139" spans="1:1" ht="49.95" hidden="1" customHeight="1">
      <c r="A139" s="5"/>
    </row>
    <row r="140" spans="1:1" ht="49.95" hidden="1" customHeight="1">
      <c r="A140" s="5"/>
    </row>
    <row r="141" spans="1:1" ht="49.95" hidden="1" customHeight="1">
      <c r="A141" s="5"/>
    </row>
    <row r="142" spans="1:1" ht="49.95" hidden="1" customHeight="1">
      <c r="A142" s="5"/>
    </row>
    <row r="143" spans="1:1" ht="49.95" hidden="1" customHeight="1">
      <c r="A143" s="5"/>
    </row>
    <row r="144" spans="1:1" ht="49.95" hidden="1" customHeight="1">
      <c r="A144" s="5"/>
    </row>
    <row r="145" spans="1:1" ht="49.95" hidden="1" customHeight="1">
      <c r="A145" s="5"/>
    </row>
    <row r="146" spans="1:1" ht="49.95" hidden="1" customHeight="1">
      <c r="A146" s="5"/>
    </row>
    <row r="147" spans="1:1" ht="49.95" hidden="1" customHeight="1">
      <c r="A147" s="5"/>
    </row>
    <row r="148" spans="1:1" ht="49.95" hidden="1" customHeight="1">
      <c r="A148" s="5"/>
    </row>
    <row r="149" spans="1:1" ht="49.95" hidden="1" customHeight="1">
      <c r="A149" s="5"/>
    </row>
    <row r="150" spans="1:1" ht="49.95" hidden="1" customHeight="1">
      <c r="A150" s="5"/>
    </row>
    <row r="151" spans="1:1" ht="49.95" hidden="1" customHeight="1">
      <c r="A151" s="5"/>
    </row>
    <row r="152" spans="1:1" ht="49.95" hidden="1" customHeight="1">
      <c r="A152" s="5"/>
    </row>
    <row r="153" spans="1:1" ht="49.95" hidden="1" customHeight="1">
      <c r="A153" s="5"/>
    </row>
    <row r="154" spans="1:1" ht="49.95" hidden="1" customHeight="1">
      <c r="A154" s="5"/>
    </row>
    <row r="155" spans="1:1" ht="49.95" hidden="1" customHeight="1">
      <c r="A155" s="5"/>
    </row>
    <row r="156" spans="1:1" ht="49.95" hidden="1" customHeight="1">
      <c r="A156" s="5"/>
    </row>
    <row r="157" spans="1:1" ht="49.95" hidden="1" customHeight="1">
      <c r="A157" s="5"/>
    </row>
    <row r="158" spans="1:1" ht="49.95" hidden="1" customHeight="1">
      <c r="A158" s="5"/>
    </row>
    <row r="159" spans="1:1" ht="49.95" hidden="1" customHeight="1">
      <c r="A159" s="5"/>
    </row>
    <row r="160" spans="1:1" ht="49.95" hidden="1" customHeight="1">
      <c r="A160" s="5"/>
    </row>
    <row r="161" spans="1:1" ht="49.95" hidden="1" customHeight="1">
      <c r="A161" s="5"/>
    </row>
    <row r="162" spans="1:1" ht="49.95" hidden="1" customHeight="1">
      <c r="A162" s="5"/>
    </row>
    <row r="163" spans="1:1" ht="49.95" hidden="1" customHeight="1">
      <c r="A163" s="5"/>
    </row>
    <row r="164" spans="1:1" ht="49.95" hidden="1" customHeight="1">
      <c r="A164" s="5"/>
    </row>
    <row r="165" spans="1:1" ht="49.95" hidden="1" customHeight="1">
      <c r="A165" s="5"/>
    </row>
    <row r="166" spans="1:1" ht="49.95" hidden="1" customHeight="1">
      <c r="A166" s="5"/>
    </row>
    <row r="167" spans="1:1" ht="49.95" hidden="1" customHeight="1">
      <c r="A167" s="5"/>
    </row>
    <row r="168" spans="1:1" ht="49.95" hidden="1" customHeight="1">
      <c r="A168" s="5"/>
    </row>
    <row r="169" spans="1:1" ht="49.95" hidden="1" customHeight="1">
      <c r="A169" s="5"/>
    </row>
    <row r="170" spans="1:1" ht="49.95" hidden="1" customHeight="1">
      <c r="A170" s="5"/>
    </row>
    <row r="171" spans="1:1" ht="49.95" hidden="1" customHeight="1">
      <c r="A171" s="5"/>
    </row>
    <row r="172" spans="1:1" ht="49.95" hidden="1" customHeight="1">
      <c r="A172" s="5"/>
    </row>
    <row r="173" spans="1:1" ht="49.95" hidden="1" customHeight="1">
      <c r="A173" s="5"/>
    </row>
    <row r="174" spans="1:1" ht="49.95" hidden="1" customHeight="1">
      <c r="A174" s="5"/>
    </row>
    <row r="175" spans="1:1" ht="49.95" hidden="1" customHeight="1">
      <c r="A175" s="5"/>
    </row>
    <row r="176" spans="1:1" ht="49.95" hidden="1" customHeight="1">
      <c r="A176" s="5"/>
    </row>
    <row r="177" spans="1:1" ht="49.95" hidden="1" customHeight="1">
      <c r="A177" s="5"/>
    </row>
    <row r="178" spans="1:1" ht="49.95" hidden="1" customHeight="1">
      <c r="A178" s="5"/>
    </row>
    <row r="179" spans="1:1" ht="49.95" hidden="1" customHeight="1">
      <c r="A179" s="5"/>
    </row>
    <row r="180" spans="1:1" ht="49.95" hidden="1" customHeight="1">
      <c r="A180" s="5"/>
    </row>
    <row r="181" spans="1:1" ht="49.95" hidden="1" customHeight="1">
      <c r="A181" s="5"/>
    </row>
    <row r="182" spans="1:1" ht="49.95" hidden="1" customHeight="1">
      <c r="A182" s="5"/>
    </row>
    <row r="183" spans="1:1" ht="49.95" hidden="1" customHeight="1">
      <c r="A183" s="5"/>
    </row>
    <row r="184" spans="1:1" ht="49.95" hidden="1" customHeight="1">
      <c r="A184" s="5"/>
    </row>
    <row r="185" spans="1:1" ht="49.95" hidden="1" customHeight="1">
      <c r="A185" s="5"/>
    </row>
    <row r="186" spans="1:1" ht="49.95" hidden="1" customHeight="1">
      <c r="A186" s="5"/>
    </row>
  </sheetData>
  <sheetProtection algorithmName="SHA-512" hashValue="hzv7JEUL2GCI/DLtaavzAIekE8PSkLCQhuZ87lC9OBdTZrxDEF4uRjWtrS4Y3D9Wl8v2ITl0OoGBxVaakq2tfw==" saltValue="7rKXrmHWWx0VwGwvUneMxw==" spinCount="100000" sheet="1" objects="1" scenarios="1"/>
  <mergeCells count="12">
    <mergeCell ref="C36:C40"/>
    <mergeCell ref="C16:C21"/>
    <mergeCell ref="I9:L9"/>
    <mergeCell ref="I13:L13"/>
    <mergeCell ref="C8:C15"/>
    <mergeCell ref="C22:C28"/>
    <mergeCell ref="C29:C35"/>
    <mergeCell ref="C66:C77"/>
    <mergeCell ref="C57:C61"/>
    <mergeCell ref="C62:C65"/>
    <mergeCell ref="C51:C56"/>
    <mergeCell ref="C41:C5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237F5-C297-4EE9-9277-25E66159FD99}">
  <sheetPr codeName="Sheet5">
    <tabColor rgb="FF92D050"/>
  </sheetPr>
  <dimension ref="A1:V29"/>
  <sheetViews>
    <sheetView showGridLines="0" zoomScale="80" zoomScaleNormal="80" workbookViewId="0"/>
  </sheetViews>
  <sheetFormatPr baseColWidth="10" defaultColWidth="0" defaultRowHeight="14.4" zeroHeight="1"/>
  <cols>
    <col min="1" max="2" width="8.88671875" customWidth="1"/>
    <col min="3" max="3" width="3.44140625" bestFit="1" customWidth="1"/>
    <col min="4" max="4" width="2"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 width="8.88671875" hidden="1" customWidth="1"/>
    <col min="17" max="17" width="0.109375" hidden="1" customWidth="1"/>
    <col min="18"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30" customHeight="1">
      <c r="A8" s="5"/>
      <c r="B8" s="2"/>
      <c r="C8" s="12" t="s">
        <v>3</v>
      </c>
      <c r="D8" s="47">
        <v>1</v>
      </c>
      <c r="E8" s="12" t="s">
        <v>371</v>
      </c>
      <c r="F8" s="45">
        <f>_xlfn.XLOOKUP($D8,Respuesta!$C:$C,Respuesta!$A:$A)</f>
        <v>1.1000000000000001</v>
      </c>
      <c r="G8" s="2"/>
      <c r="H8" s="7" t="str">
        <f>_xlfn.XLOOKUP($D8,Preguntas!$C:$C,Preguntas!$D:$D)</f>
        <v>Do I have any legal registration or authorization as producer /company/organization?</v>
      </c>
      <c r="I8" s="2"/>
      <c r="J8" s="2"/>
      <c r="K8" s="2"/>
      <c r="L8" s="2"/>
      <c r="M8" s="5"/>
      <c r="N8" s="5"/>
      <c r="O8" s="5"/>
      <c r="P8" s="5"/>
      <c r="Q8" s="5"/>
      <c r="R8" s="5"/>
      <c r="S8" s="5"/>
    </row>
    <row r="9" spans="1:22" ht="26.4" customHeight="1">
      <c r="A9" s="5"/>
      <c r="B9" s="2"/>
      <c r="G9" s="2"/>
      <c r="H9" s="2"/>
      <c r="I9" s="132" t="str">
        <f>_xlfn.XLOOKUP(V9,Respuesta!$B:$B,Respuesta!$E:$E)</f>
        <v>Thank you. Continue with the next question.</v>
      </c>
      <c r="J9" s="133"/>
      <c r="K9" s="133"/>
      <c r="L9" s="133"/>
      <c r="M9" s="5"/>
      <c r="N9" s="5"/>
      <c r="O9" s="5"/>
      <c r="P9" s="5"/>
      <c r="Q9" s="5"/>
      <c r="R9" s="5"/>
      <c r="S9" s="5"/>
      <c r="T9" s="114">
        <v>1</v>
      </c>
      <c r="U9">
        <f>+D8</f>
        <v>1</v>
      </c>
      <c r="V9" t="str">
        <f>_xlfn.CONCAT(U9,T9)</f>
        <v>11</v>
      </c>
    </row>
    <row r="10" spans="1:22" ht="13.2" customHeight="1">
      <c r="A10" s="5"/>
      <c r="B10" s="2"/>
      <c r="C10" s="2"/>
      <c r="D10" s="2"/>
      <c r="E10" s="2"/>
      <c r="F10" s="2"/>
      <c r="G10" s="2"/>
      <c r="H10" s="2"/>
      <c r="I10" s="2"/>
      <c r="J10" s="2"/>
      <c r="K10" s="2"/>
      <c r="L10" s="2"/>
      <c r="M10" s="5"/>
      <c r="N10" s="5"/>
      <c r="O10" s="5"/>
      <c r="P10" s="5"/>
      <c r="Q10" s="5"/>
      <c r="R10" s="5"/>
      <c r="S10" s="5"/>
    </row>
    <row r="11" spans="1:22" ht="30" customHeight="1">
      <c r="A11" s="5"/>
      <c r="B11" s="2"/>
      <c r="C11" s="12" t="s">
        <v>3</v>
      </c>
      <c r="D11" s="47">
        <v>2</v>
      </c>
      <c r="E11" s="12" t="s">
        <v>371</v>
      </c>
      <c r="F11" s="45">
        <f>_xlfn.XLOOKUP($D11,Respuesta!$C:$C,Respuesta!$A:$A)</f>
        <v>1.2</v>
      </c>
      <c r="G11" s="2"/>
      <c r="H11" s="7" t="str">
        <f>_xlfn.XLOOKUP($D11,Preguntas!$C:$C,Preguntas!$D:$D)</f>
        <v>Do I have a document or other information that shows that I have a right to use and manage my forest?</v>
      </c>
      <c r="I11" s="2"/>
      <c r="J11" s="2"/>
      <c r="K11" s="2"/>
      <c r="L11" s="2"/>
      <c r="M11" s="5"/>
      <c r="N11" s="5"/>
      <c r="O11" s="5"/>
      <c r="P11" s="5"/>
      <c r="Q11" s="5"/>
      <c r="R11" s="5"/>
      <c r="S11" s="5"/>
    </row>
    <row r="12" spans="1:22" ht="34.200000000000003" customHeight="1">
      <c r="A12" s="5"/>
      <c r="B12" s="2"/>
      <c r="G12" s="2"/>
      <c r="H12" s="2"/>
      <c r="I12" s="132" t="str">
        <f>_xlfn.XLOOKUP($V12,Respuesta!$B:$B,Respuesta!$E:$E)</f>
        <v>Waiting for your answer.</v>
      </c>
      <c r="J12" s="133"/>
      <c r="K12" s="133"/>
      <c r="L12" s="133"/>
      <c r="M12" s="5"/>
      <c r="N12" s="5"/>
      <c r="O12" s="5"/>
      <c r="P12" s="5"/>
      <c r="Q12" s="5"/>
      <c r="R12" s="5"/>
      <c r="S12" s="5"/>
      <c r="T12" s="114">
        <v>3</v>
      </c>
      <c r="U12">
        <f>D11</f>
        <v>2</v>
      </c>
      <c r="V12" t="str">
        <f>_xlfn.CONCAT(U12,T12)</f>
        <v>23</v>
      </c>
    </row>
    <row r="13" spans="1:22" ht="10.199999999999999" customHeight="1">
      <c r="A13" s="5"/>
      <c r="B13" s="2"/>
      <c r="C13" s="2"/>
      <c r="D13" s="2"/>
      <c r="E13" s="2"/>
      <c r="F13" s="2"/>
      <c r="G13" s="2"/>
      <c r="H13" s="2"/>
      <c r="I13" s="2"/>
      <c r="J13" s="2"/>
      <c r="K13" s="2"/>
      <c r="L13" s="2"/>
      <c r="M13" s="5"/>
      <c r="N13" s="5"/>
      <c r="O13" s="5"/>
      <c r="P13" s="5"/>
      <c r="Q13" s="5"/>
      <c r="R13" s="5"/>
      <c r="S13" s="5"/>
    </row>
    <row r="14" spans="1:22" ht="38.4" customHeight="1">
      <c r="A14" s="5"/>
      <c r="B14" s="2"/>
      <c r="C14" s="6" t="s">
        <v>3</v>
      </c>
      <c r="D14" s="4">
        <v>3</v>
      </c>
      <c r="E14" s="6" t="s">
        <v>371</v>
      </c>
      <c r="F14" s="48">
        <f>_xlfn.XLOOKUP($D14,Respuesta!$C:$C,Respuesta!$A:$A)</f>
        <v>1.2</v>
      </c>
      <c r="G14" s="2"/>
      <c r="H14" s="7" t="str">
        <f>_xlfn.XLOOKUP($D14,Preguntas!$C:$C,Preguntas!$D:$D)</f>
        <v xml:space="preserve">Do I know where the boundaries of my land are?  </v>
      </c>
      <c r="I14" s="2"/>
      <c r="J14" s="2"/>
      <c r="K14" s="2"/>
      <c r="L14" s="2"/>
      <c r="M14" s="5"/>
      <c r="N14" s="5"/>
      <c r="O14" s="5"/>
      <c r="P14" s="5"/>
      <c r="Q14" s="5"/>
      <c r="R14" s="5"/>
      <c r="S14" s="5"/>
    </row>
    <row r="15" spans="1:22" ht="28.2" customHeight="1">
      <c r="A15" s="5"/>
      <c r="B15" s="2"/>
      <c r="G15" s="2"/>
      <c r="H15" s="2"/>
      <c r="I15" s="132" t="str">
        <f>_xlfn.XLOOKUP($V15,Respuesta!$B:$B,Respuesta!$E:$E)</f>
        <v>Waiting for your answer.</v>
      </c>
      <c r="J15" s="133"/>
      <c r="K15" s="133"/>
      <c r="L15" s="133"/>
      <c r="M15" s="5"/>
      <c r="N15" s="5"/>
      <c r="O15" s="5"/>
      <c r="P15" s="5"/>
      <c r="Q15" s="5"/>
      <c r="R15" s="5"/>
      <c r="S15" s="5"/>
      <c r="T15" s="114">
        <v>3</v>
      </c>
      <c r="U15">
        <f>+D14</f>
        <v>3</v>
      </c>
      <c r="V15" t="str">
        <f>_xlfn.CONCAT(U15,T15)</f>
        <v>33</v>
      </c>
    </row>
    <row r="16" spans="1:22" ht="9" customHeight="1">
      <c r="A16" s="5"/>
      <c r="B16" s="2"/>
      <c r="C16" s="2"/>
      <c r="D16" s="2"/>
      <c r="E16" s="2"/>
      <c r="F16" s="2"/>
      <c r="G16" s="2"/>
      <c r="H16" s="2"/>
      <c r="I16" s="2"/>
      <c r="J16" s="2"/>
      <c r="K16" s="2"/>
      <c r="L16" s="2"/>
      <c r="M16" s="5"/>
      <c r="N16" s="5"/>
      <c r="O16" s="5"/>
      <c r="P16" s="5"/>
      <c r="Q16" s="5"/>
      <c r="R16" s="5"/>
      <c r="S16" s="5"/>
    </row>
    <row r="17" spans="1:22" ht="32.4" customHeight="1">
      <c r="A17" s="5"/>
      <c r="B17" s="2"/>
      <c r="C17" s="6" t="s">
        <v>3</v>
      </c>
      <c r="D17" s="4">
        <v>4</v>
      </c>
      <c r="E17" s="6" t="s">
        <v>371</v>
      </c>
      <c r="F17" s="48">
        <f>_xlfn.XLOOKUP($D17,Respuesta!$C:$C,Respuesta!$A:$A)</f>
        <v>1.2</v>
      </c>
      <c r="G17" s="2"/>
      <c r="H17" s="7" t="str">
        <f>_xlfn.XLOOKUP($D17,Preguntas!$C:$C,Preguntas!$D:$D)</f>
        <v>Are the boudaries identified on the ground? </v>
      </c>
      <c r="I17" s="2"/>
      <c r="J17" s="2"/>
      <c r="K17" s="2"/>
      <c r="L17" s="2"/>
      <c r="M17" s="5"/>
      <c r="N17" s="5"/>
      <c r="O17" s="5"/>
      <c r="P17" s="5"/>
      <c r="Q17" s="11"/>
      <c r="R17" s="5"/>
      <c r="S17" s="5"/>
    </row>
    <row r="18" spans="1:22" ht="29.4" customHeight="1">
      <c r="A18" s="5"/>
      <c r="B18" s="2"/>
      <c r="G18" s="2"/>
      <c r="H18" s="2"/>
      <c r="I18" s="132" t="str">
        <f>_xlfn.XLOOKUP($V18,Respuesta!$B:$B,Respuesta!$E:$E)</f>
        <v>Waiting for your answer.</v>
      </c>
      <c r="J18" s="133"/>
      <c r="K18" s="133"/>
      <c r="L18" s="133"/>
      <c r="M18" s="5"/>
      <c r="N18" s="5"/>
      <c r="O18" s="5"/>
      <c r="P18" s="5"/>
      <c r="Q18" s="5"/>
      <c r="R18" s="5"/>
      <c r="S18" s="5"/>
      <c r="T18" s="114">
        <v>3</v>
      </c>
      <c r="U18">
        <f>D17</f>
        <v>4</v>
      </c>
      <c r="V18" t="str">
        <f>_xlfn.CONCAT(U18,T18)</f>
        <v>43</v>
      </c>
    </row>
    <row r="19" spans="1:22" ht="6.6" customHeight="1">
      <c r="A19" s="5"/>
      <c r="B19" s="2"/>
      <c r="C19" s="2"/>
      <c r="D19" s="2"/>
      <c r="E19" s="2"/>
      <c r="F19" s="2"/>
      <c r="G19" s="2"/>
      <c r="H19" s="2"/>
      <c r="I19" s="2"/>
      <c r="J19" s="2"/>
      <c r="K19" s="2"/>
      <c r="L19" s="2"/>
      <c r="M19" s="5"/>
      <c r="N19" s="5"/>
      <c r="O19" s="5"/>
      <c r="P19" s="5"/>
      <c r="Q19" s="5"/>
      <c r="R19" s="5"/>
      <c r="S19" s="5"/>
    </row>
    <row r="20" spans="1:22" ht="34.200000000000003" customHeight="1">
      <c r="A20" s="5"/>
      <c r="B20" s="2"/>
      <c r="C20" s="6" t="s">
        <v>3</v>
      </c>
      <c r="D20" s="4">
        <v>5</v>
      </c>
      <c r="E20" s="6" t="s">
        <v>371</v>
      </c>
      <c r="F20" s="48">
        <f>_xlfn.XLOOKUP($D20,Respuesta!$C:$C,Respuesta!$A:$A)</f>
        <v>1.2</v>
      </c>
      <c r="G20" s="2"/>
      <c r="H20" s="7" t="str">
        <f>_xlfn.XLOOKUP($D20,Preguntas!$C:$C,Preguntas!$D:$D)</f>
        <v>Do I have a map of my land?</v>
      </c>
      <c r="I20" s="2"/>
      <c r="J20" s="2"/>
      <c r="K20" s="2"/>
      <c r="L20" s="2"/>
      <c r="M20" s="5"/>
      <c r="N20" s="5"/>
      <c r="O20" s="5"/>
      <c r="P20" s="5"/>
      <c r="Q20" s="5"/>
      <c r="R20" s="5"/>
      <c r="S20" s="5"/>
    </row>
    <row r="21" spans="1:22" ht="27.6" customHeight="1">
      <c r="A21" s="5"/>
      <c r="B21" s="2"/>
      <c r="G21" s="2"/>
      <c r="H21" s="2"/>
      <c r="I21" s="132" t="str">
        <f>_xlfn.XLOOKUP($V21,Respuesta!$B:$B,Respuesta!$E:$E)</f>
        <v>Waiting for your answer.</v>
      </c>
      <c r="J21" s="133"/>
      <c r="K21" s="133"/>
      <c r="L21" s="133"/>
      <c r="M21" s="5"/>
      <c r="N21" s="5"/>
      <c r="O21" s="5"/>
      <c r="P21" s="5"/>
      <c r="Q21" s="5"/>
      <c r="R21" s="5"/>
      <c r="S21" s="5"/>
      <c r="T21" s="114">
        <v>3</v>
      </c>
      <c r="U21">
        <f>D20</f>
        <v>5</v>
      </c>
      <c r="V21" t="str">
        <f>_xlfn.CONCAT(U21,T21)</f>
        <v>53</v>
      </c>
    </row>
    <row r="22" spans="1:22">
      <c r="A22" s="5"/>
      <c r="B22" s="2"/>
      <c r="C22" s="2"/>
      <c r="D22" s="2"/>
      <c r="E22" s="2"/>
      <c r="F22" s="2"/>
      <c r="G22" s="2"/>
      <c r="H22" s="2"/>
      <c r="I22" s="2"/>
      <c r="J22" s="2"/>
      <c r="K22" s="2"/>
      <c r="L22" s="2"/>
      <c r="M22" s="5"/>
      <c r="N22" s="5"/>
      <c r="O22" s="5"/>
      <c r="P22" s="5"/>
      <c r="Q22" s="5"/>
      <c r="R22" s="5"/>
      <c r="S22" s="5"/>
    </row>
    <row r="23" spans="1:22">
      <c r="A23" s="5"/>
      <c r="B23" s="2"/>
      <c r="C23" s="2"/>
      <c r="D23" s="2"/>
      <c r="E23" s="2"/>
      <c r="F23" s="2"/>
      <c r="G23" s="2"/>
      <c r="H23" s="2"/>
      <c r="I23" s="2"/>
      <c r="J23" s="2"/>
      <c r="K23" s="2"/>
      <c r="L23" s="2"/>
      <c r="M23" s="5"/>
      <c r="N23" s="5"/>
      <c r="O23" s="5"/>
      <c r="P23" s="5"/>
      <c r="Q23" s="5"/>
      <c r="R23" s="5"/>
      <c r="S23" s="5"/>
    </row>
    <row r="24" spans="1:22">
      <c r="A24" s="5"/>
      <c r="B24" s="2"/>
      <c r="C24" s="2"/>
      <c r="D24" s="2"/>
      <c r="E24" s="2"/>
      <c r="F24" s="2"/>
      <c r="G24" s="2"/>
      <c r="H24" s="2"/>
      <c r="I24" s="2"/>
      <c r="J24" s="2"/>
      <c r="K24" s="2"/>
      <c r="L24" s="2"/>
      <c r="M24" s="5"/>
      <c r="N24" s="5"/>
      <c r="O24" s="5"/>
      <c r="P24" s="5"/>
      <c r="Q24" s="5"/>
      <c r="R24" s="5"/>
      <c r="S24" s="5"/>
    </row>
    <row r="25" spans="1:22">
      <c r="A25" s="5"/>
      <c r="B25" s="5"/>
      <c r="C25" s="5"/>
      <c r="D25" s="5"/>
      <c r="E25" s="5"/>
      <c r="F25" s="5"/>
      <c r="G25" s="5"/>
      <c r="H25" s="5"/>
      <c r="I25" s="5"/>
      <c r="J25" s="5"/>
      <c r="K25" s="5"/>
      <c r="L25" s="5"/>
      <c r="M25" s="5"/>
      <c r="N25" s="5"/>
      <c r="O25" s="5"/>
      <c r="P25" s="5"/>
      <c r="Q25" s="5"/>
      <c r="R25" s="5"/>
      <c r="S25" s="5"/>
    </row>
    <row r="26" spans="1:22">
      <c r="A26" s="5"/>
      <c r="B26" s="5"/>
      <c r="C26" s="5"/>
      <c r="D26" s="5"/>
      <c r="E26" s="5"/>
      <c r="F26" s="5"/>
      <c r="G26" s="5"/>
      <c r="H26" s="5"/>
      <c r="I26" s="5"/>
      <c r="J26" s="5"/>
      <c r="K26" s="5"/>
      <c r="L26" s="5"/>
      <c r="M26" s="5"/>
      <c r="N26" s="5"/>
      <c r="O26" s="5"/>
      <c r="P26" s="5"/>
      <c r="Q26" s="5"/>
      <c r="R26" s="5"/>
      <c r="S26" s="5"/>
    </row>
    <row r="27" spans="1:22">
      <c r="A27" s="5"/>
      <c r="B27" s="5"/>
      <c r="C27" s="5"/>
      <c r="D27" s="5"/>
      <c r="E27" s="5"/>
      <c r="F27" s="5"/>
      <c r="G27" s="5"/>
      <c r="H27" s="5"/>
      <c r="I27" s="5"/>
      <c r="J27" s="5"/>
      <c r="K27" s="5"/>
      <c r="L27" s="5"/>
      <c r="M27" s="5"/>
      <c r="N27" s="5"/>
      <c r="O27" s="5"/>
      <c r="P27" s="5"/>
      <c r="Q27" s="5"/>
      <c r="R27" s="5"/>
      <c r="S27" s="5"/>
    </row>
    <row r="28" spans="1:22" hidden="1">
      <c r="A28" s="5"/>
      <c r="B28" s="5"/>
      <c r="C28" s="5"/>
      <c r="D28" s="5"/>
      <c r="E28" s="5"/>
      <c r="F28" s="5"/>
      <c r="G28" s="5"/>
      <c r="H28" s="5"/>
      <c r="I28" s="5"/>
      <c r="J28" s="5"/>
      <c r="K28" s="5"/>
      <c r="L28" s="5"/>
      <c r="M28" s="5"/>
      <c r="N28" s="5"/>
      <c r="O28" s="5"/>
      <c r="P28" s="5"/>
      <c r="Q28" s="5"/>
      <c r="R28" s="5"/>
      <c r="S28" s="5"/>
    </row>
    <row r="29" spans="1:22" hidden="1">
      <c r="A29" s="5"/>
      <c r="B29" s="5"/>
      <c r="C29" s="5"/>
      <c r="D29" s="5"/>
      <c r="E29" s="5"/>
      <c r="F29" s="5"/>
      <c r="G29" s="5"/>
      <c r="H29" s="5"/>
      <c r="I29" s="5"/>
      <c r="J29" s="5"/>
      <c r="K29" s="5"/>
      <c r="L29" s="5"/>
      <c r="M29" s="5"/>
      <c r="N29" s="5"/>
      <c r="O29" s="5"/>
      <c r="P29" s="5"/>
      <c r="Q29" s="5"/>
      <c r="R29" s="5"/>
      <c r="S29" s="5"/>
    </row>
  </sheetData>
  <sheetProtection algorithmName="SHA-512" hashValue="O5i9xxt2bZPmIKGbzeGSi4042JGuIYgQUMcdGExqmmnyMiolB9X4+2+vUR6/aPJxxuWzTuEULGiokjJYdgZeLA==" saltValue="rnxcam2QsqkBdQw0fLPHHg==" spinCount="100000" sheet="1" objects="1" scenarios="1"/>
  <mergeCells count="5">
    <mergeCell ref="I9:L9"/>
    <mergeCell ref="I12:L12"/>
    <mergeCell ref="I15:L15"/>
    <mergeCell ref="I18:L18"/>
    <mergeCell ref="I21:L21"/>
  </mergeCells>
  <pageMargins left="0.7" right="0.7" top="0.75" bottom="0.75" header="0.3" footer="0.3"/>
  <pageSetup orientation="portrait" r:id="rId1"/>
  <drawing r:id="rId2"/>
  <legacyDrawing r:id="rId3"/>
  <controls>
    <mc:AlternateContent xmlns:mc="http://schemas.openxmlformats.org/markup-compatibility/2006">
      <mc:Choice Requires="x14">
        <control shapeId="5149" r:id="rId4" name="OptionButton10">
          <controlPr defaultSize="0" autoLine="0" autoPict="0" r:id="rId5">
            <anchor moveWithCells="1">
              <from>
                <xdr:col>7</xdr:col>
                <xdr:colOff>1844040</xdr:colOff>
                <xdr:row>20</xdr:row>
                <xdr:rowOff>129540</xdr:rowOff>
              </from>
              <to>
                <xdr:col>7</xdr:col>
                <xdr:colOff>3124200</xdr:colOff>
                <xdr:row>21</xdr:row>
                <xdr:rowOff>7620</xdr:rowOff>
              </to>
            </anchor>
          </controlPr>
        </control>
      </mc:Choice>
      <mc:Fallback>
        <control shapeId="5149" r:id="rId4" name="OptionButton10"/>
      </mc:Fallback>
    </mc:AlternateContent>
    <mc:AlternateContent xmlns:mc="http://schemas.openxmlformats.org/markup-compatibility/2006">
      <mc:Choice Requires="x14">
        <control shapeId="5148" r:id="rId6" name="OptionButton9">
          <controlPr defaultSize="0" autoLine="0" autoPict="0" r:id="rId7">
            <anchor moveWithCells="1">
              <from>
                <xdr:col>7</xdr:col>
                <xdr:colOff>99060</xdr:colOff>
                <xdr:row>20</xdr:row>
                <xdr:rowOff>129540</xdr:rowOff>
              </from>
              <to>
                <xdr:col>7</xdr:col>
                <xdr:colOff>556260</xdr:colOff>
                <xdr:row>21</xdr:row>
                <xdr:rowOff>7620</xdr:rowOff>
              </to>
            </anchor>
          </controlPr>
        </control>
      </mc:Choice>
      <mc:Fallback>
        <control shapeId="5148" r:id="rId6" name="OptionButton9"/>
      </mc:Fallback>
    </mc:AlternateContent>
    <mc:AlternateContent xmlns:mc="http://schemas.openxmlformats.org/markup-compatibility/2006">
      <mc:Choice Requires="x14">
        <control shapeId="5147" r:id="rId8" name="OptionButton8">
          <controlPr defaultSize="0" autoLine="0" autoPict="0" r:id="rId9">
            <anchor moveWithCells="1">
              <from>
                <xdr:col>7</xdr:col>
                <xdr:colOff>1844040</xdr:colOff>
                <xdr:row>17</xdr:row>
                <xdr:rowOff>160020</xdr:rowOff>
              </from>
              <to>
                <xdr:col>7</xdr:col>
                <xdr:colOff>3124200</xdr:colOff>
                <xdr:row>18</xdr:row>
                <xdr:rowOff>15240</xdr:rowOff>
              </to>
            </anchor>
          </controlPr>
        </control>
      </mc:Choice>
      <mc:Fallback>
        <control shapeId="5147" r:id="rId8" name="OptionButton8"/>
      </mc:Fallback>
    </mc:AlternateContent>
    <mc:AlternateContent xmlns:mc="http://schemas.openxmlformats.org/markup-compatibility/2006">
      <mc:Choice Requires="x14">
        <control shapeId="5146" r:id="rId10" name="OptionButton7">
          <controlPr defaultSize="0" autoLine="0" autoPict="0" r:id="rId11">
            <anchor moveWithCells="1">
              <from>
                <xdr:col>7</xdr:col>
                <xdr:colOff>106680</xdr:colOff>
                <xdr:row>17</xdr:row>
                <xdr:rowOff>160020</xdr:rowOff>
              </from>
              <to>
                <xdr:col>7</xdr:col>
                <xdr:colOff>563880</xdr:colOff>
                <xdr:row>18</xdr:row>
                <xdr:rowOff>15240</xdr:rowOff>
              </to>
            </anchor>
          </controlPr>
        </control>
      </mc:Choice>
      <mc:Fallback>
        <control shapeId="5146" r:id="rId10" name="OptionButton7"/>
      </mc:Fallback>
    </mc:AlternateContent>
    <mc:AlternateContent xmlns:mc="http://schemas.openxmlformats.org/markup-compatibility/2006">
      <mc:Choice Requires="x14">
        <control shapeId="5145" r:id="rId12" name="OptionButton6">
          <controlPr defaultSize="0" autoLine="0" autoPict="0" r:id="rId13">
            <anchor moveWithCells="1">
              <from>
                <xdr:col>7</xdr:col>
                <xdr:colOff>1844040</xdr:colOff>
                <xdr:row>14</xdr:row>
                <xdr:rowOff>137160</xdr:rowOff>
              </from>
              <to>
                <xdr:col>7</xdr:col>
                <xdr:colOff>3124200</xdr:colOff>
                <xdr:row>15</xdr:row>
                <xdr:rowOff>7620</xdr:rowOff>
              </to>
            </anchor>
          </controlPr>
        </control>
      </mc:Choice>
      <mc:Fallback>
        <control shapeId="5145" r:id="rId12" name="OptionButton6"/>
      </mc:Fallback>
    </mc:AlternateContent>
    <mc:AlternateContent xmlns:mc="http://schemas.openxmlformats.org/markup-compatibility/2006">
      <mc:Choice Requires="x14">
        <control shapeId="5144" r:id="rId14" name="OptionButton5">
          <controlPr defaultSize="0" autoLine="0" autoPict="0" r:id="rId15">
            <anchor moveWithCells="1">
              <from>
                <xdr:col>7</xdr:col>
                <xdr:colOff>106680</xdr:colOff>
                <xdr:row>14</xdr:row>
                <xdr:rowOff>137160</xdr:rowOff>
              </from>
              <to>
                <xdr:col>7</xdr:col>
                <xdr:colOff>563880</xdr:colOff>
                <xdr:row>15</xdr:row>
                <xdr:rowOff>7620</xdr:rowOff>
              </to>
            </anchor>
          </controlPr>
        </control>
      </mc:Choice>
      <mc:Fallback>
        <control shapeId="5144" r:id="rId14" name="OptionButton5"/>
      </mc:Fallback>
    </mc:AlternateContent>
    <mc:AlternateContent xmlns:mc="http://schemas.openxmlformats.org/markup-compatibility/2006">
      <mc:Choice Requires="x14">
        <control shapeId="5143" r:id="rId16" name="OptionButton4">
          <controlPr defaultSize="0" autoLine="0" autoPict="0" r:id="rId17">
            <anchor moveWithCells="1">
              <from>
                <xdr:col>7</xdr:col>
                <xdr:colOff>1844040</xdr:colOff>
                <xdr:row>11</xdr:row>
                <xdr:rowOff>144780</xdr:rowOff>
              </from>
              <to>
                <xdr:col>7</xdr:col>
                <xdr:colOff>3124200</xdr:colOff>
                <xdr:row>11</xdr:row>
                <xdr:rowOff>373380</xdr:rowOff>
              </to>
            </anchor>
          </controlPr>
        </control>
      </mc:Choice>
      <mc:Fallback>
        <control shapeId="5143" r:id="rId16" name="OptionButton4"/>
      </mc:Fallback>
    </mc:AlternateContent>
    <mc:AlternateContent xmlns:mc="http://schemas.openxmlformats.org/markup-compatibility/2006">
      <mc:Choice Requires="x14">
        <control shapeId="5142" r:id="rId18" name="OptionButton3">
          <controlPr defaultSize="0" autoLine="0" autoPict="0" r:id="rId19">
            <anchor moveWithCells="1">
              <from>
                <xdr:col>7</xdr:col>
                <xdr:colOff>76200</xdr:colOff>
                <xdr:row>11</xdr:row>
                <xdr:rowOff>144780</xdr:rowOff>
              </from>
              <to>
                <xdr:col>7</xdr:col>
                <xdr:colOff>533400</xdr:colOff>
                <xdr:row>11</xdr:row>
                <xdr:rowOff>373380</xdr:rowOff>
              </to>
            </anchor>
          </controlPr>
        </control>
      </mc:Choice>
      <mc:Fallback>
        <control shapeId="5142" r:id="rId18" name="OptionButton3"/>
      </mc:Fallback>
    </mc:AlternateContent>
    <mc:AlternateContent xmlns:mc="http://schemas.openxmlformats.org/markup-compatibility/2006">
      <mc:Choice Requires="x14">
        <control shapeId="5140" r:id="rId20" name="OptionButton2">
          <controlPr defaultSize="0" autoLine="0" autoPict="0" r:id="rId21">
            <anchor moveWithCells="1">
              <from>
                <xdr:col>7</xdr:col>
                <xdr:colOff>1844040</xdr:colOff>
                <xdr:row>8</xdr:row>
                <xdr:rowOff>76200</xdr:rowOff>
              </from>
              <to>
                <xdr:col>7</xdr:col>
                <xdr:colOff>3124200</xdr:colOff>
                <xdr:row>9</xdr:row>
                <xdr:rowOff>15240</xdr:rowOff>
              </to>
            </anchor>
          </controlPr>
        </control>
      </mc:Choice>
      <mc:Fallback>
        <control shapeId="5140" r:id="rId20" name="OptionButton2"/>
      </mc:Fallback>
    </mc:AlternateContent>
    <mc:AlternateContent xmlns:mc="http://schemas.openxmlformats.org/markup-compatibility/2006">
      <mc:Choice Requires="x14">
        <control shapeId="5139" r:id="rId22" name="OptionButton1">
          <controlPr defaultSize="0" autoLine="0" autoPict="0" r:id="rId23">
            <anchor moveWithCells="1">
              <from>
                <xdr:col>7</xdr:col>
                <xdr:colOff>76200</xdr:colOff>
                <xdr:row>8</xdr:row>
                <xdr:rowOff>76200</xdr:rowOff>
              </from>
              <to>
                <xdr:col>7</xdr:col>
                <xdr:colOff>533400</xdr:colOff>
                <xdr:row>8</xdr:row>
                <xdr:rowOff>304800</xdr:rowOff>
              </to>
            </anchor>
          </controlPr>
        </control>
      </mc:Choice>
      <mc:Fallback>
        <control shapeId="5139" r:id="rId22" name="OptionButton1"/>
      </mc:Fallback>
    </mc:AlternateContent>
    <mc:AlternateContent xmlns:mc="http://schemas.openxmlformats.org/markup-compatibility/2006">
      <mc:Choice Requires="x14">
        <control shapeId="5150" r:id="rId24" name="OptionButton11">
          <controlPr defaultSize="0" autoLine="0" autoPict="0" r:id="rId25">
            <anchor moveWithCells="1">
              <from>
                <xdr:col>7</xdr:col>
                <xdr:colOff>906780</xdr:colOff>
                <xdr:row>8</xdr:row>
                <xdr:rowOff>76200</xdr:rowOff>
              </from>
              <to>
                <xdr:col>7</xdr:col>
                <xdr:colOff>1409700</xdr:colOff>
                <xdr:row>8</xdr:row>
                <xdr:rowOff>304800</xdr:rowOff>
              </to>
            </anchor>
          </controlPr>
        </control>
      </mc:Choice>
      <mc:Fallback>
        <control shapeId="5150" r:id="rId24" name="OptionButton11"/>
      </mc:Fallback>
    </mc:AlternateContent>
    <mc:AlternateContent xmlns:mc="http://schemas.openxmlformats.org/markup-compatibility/2006">
      <mc:Choice Requires="x14">
        <control shapeId="5151" r:id="rId26" name="OptionButton12">
          <controlPr defaultSize="0" autoLine="0" autoPict="0" r:id="rId27">
            <anchor moveWithCells="1">
              <from>
                <xdr:col>7</xdr:col>
                <xdr:colOff>906780</xdr:colOff>
                <xdr:row>11</xdr:row>
                <xdr:rowOff>144780</xdr:rowOff>
              </from>
              <to>
                <xdr:col>7</xdr:col>
                <xdr:colOff>1409700</xdr:colOff>
                <xdr:row>11</xdr:row>
                <xdr:rowOff>373380</xdr:rowOff>
              </to>
            </anchor>
          </controlPr>
        </control>
      </mc:Choice>
      <mc:Fallback>
        <control shapeId="5151" r:id="rId26" name="OptionButton12"/>
      </mc:Fallback>
    </mc:AlternateContent>
    <mc:AlternateContent xmlns:mc="http://schemas.openxmlformats.org/markup-compatibility/2006">
      <mc:Choice Requires="x14">
        <control shapeId="5152" r:id="rId28" name="OptionButton13">
          <controlPr defaultSize="0" autoLine="0" autoPict="0" r:id="rId29">
            <anchor moveWithCells="1">
              <from>
                <xdr:col>7</xdr:col>
                <xdr:colOff>906780</xdr:colOff>
                <xdr:row>14</xdr:row>
                <xdr:rowOff>137160</xdr:rowOff>
              </from>
              <to>
                <xdr:col>7</xdr:col>
                <xdr:colOff>1409700</xdr:colOff>
                <xdr:row>15</xdr:row>
                <xdr:rowOff>7620</xdr:rowOff>
              </to>
            </anchor>
          </controlPr>
        </control>
      </mc:Choice>
      <mc:Fallback>
        <control shapeId="5152" r:id="rId28" name="OptionButton13"/>
      </mc:Fallback>
    </mc:AlternateContent>
    <mc:AlternateContent xmlns:mc="http://schemas.openxmlformats.org/markup-compatibility/2006">
      <mc:Choice Requires="x14">
        <control shapeId="5153" r:id="rId30" name="OptionButton14">
          <controlPr defaultSize="0" autoLine="0" r:id="rId31">
            <anchor moveWithCells="1">
              <from>
                <xdr:col>7</xdr:col>
                <xdr:colOff>929640</xdr:colOff>
                <xdr:row>17</xdr:row>
                <xdr:rowOff>144780</xdr:rowOff>
              </from>
              <to>
                <xdr:col>7</xdr:col>
                <xdr:colOff>1432560</xdr:colOff>
                <xdr:row>18</xdr:row>
                <xdr:rowOff>0</xdr:rowOff>
              </to>
            </anchor>
          </controlPr>
        </control>
      </mc:Choice>
      <mc:Fallback>
        <control shapeId="5153" r:id="rId30" name="OptionButton14"/>
      </mc:Fallback>
    </mc:AlternateContent>
    <mc:AlternateContent xmlns:mc="http://schemas.openxmlformats.org/markup-compatibility/2006">
      <mc:Choice Requires="x14">
        <control shapeId="5154" r:id="rId32" name="OptionButton15">
          <controlPr defaultSize="0" autoLine="0" autoPict="0" r:id="rId33">
            <anchor moveWithCells="1">
              <from>
                <xdr:col>7</xdr:col>
                <xdr:colOff>906780</xdr:colOff>
                <xdr:row>20</xdr:row>
                <xdr:rowOff>129540</xdr:rowOff>
              </from>
              <to>
                <xdr:col>7</xdr:col>
                <xdr:colOff>1409700</xdr:colOff>
                <xdr:row>21</xdr:row>
                <xdr:rowOff>7620</xdr:rowOff>
              </to>
            </anchor>
          </controlPr>
        </control>
      </mc:Choice>
      <mc:Fallback>
        <control shapeId="5154" r:id="rId32" name="OptionButton15"/>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71C9D-2775-44F0-8F92-0CFDB7C9BAC8}">
  <sheetPr codeName="Sheet6">
    <tabColor rgb="FF78BE20"/>
  </sheetPr>
  <dimension ref="A1:V29"/>
  <sheetViews>
    <sheetView showGridLines="0" zoomScale="80" zoomScaleNormal="80" workbookViewId="0">
      <selection activeCell="L8" sqref="L8"/>
    </sheetView>
  </sheetViews>
  <sheetFormatPr baseColWidth="10" defaultColWidth="0" defaultRowHeight="14.4" zeroHeight="1"/>
  <cols>
    <col min="1" max="2" width="8.88671875" customWidth="1"/>
    <col min="3" max="3" width="3.44140625" bestFit="1" customWidth="1"/>
    <col min="4" max="4" width="3.33203125" bestFit="1" customWidth="1"/>
    <col min="5" max="5" width="8.88671875" customWidth="1"/>
    <col min="6" max="6" width="4.88671875" bestFit="1" customWidth="1"/>
    <col min="7" max="7" width="3.77734375" customWidth="1"/>
    <col min="8" max="8" width="48.77734375" customWidth="1"/>
    <col min="9" max="9" width="8.88671875" customWidth="1"/>
    <col min="10" max="10" width="10.21875" customWidth="1"/>
    <col min="11" max="11" width="9.88671875" customWidth="1"/>
    <col min="12" max="12" width="40.6640625" customWidth="1"/>
    <col min="13" max="13" width="8.88671875" customWidth="1"/>
    <col min="14" max="14" width="5.6640625" customWidth="1"/>
    <col min="15" max="15" width="4.44140625" customWidth="1"/>
    <col min="16" max="16" width="8.88671875" hidden="1" customWidth="1"/>
    <col min="17" max="17" width="4.109375" hidden="1" customWidth="1"/>
    <col min="18"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ht="9.6" customHeight="1">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ht="10.199999999999999" customHeight="1">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36" customHeight="1">
      <c r="A8" s="5"/>
      <c r="B8" s="2"/>
      <c r="C8" s="25" t="s">
        <v>3</v>
      </c>
      <c r="D8" s="53">
        <v>6</v>
      </c>
      <c r="E8" s="25" t="s">
        <v>371</v>
      </c>
      <c r="F8" s="49">
        <f>_xlfn.XLOOKUP($D8,Respuesta!$C:$C,Respuesta!$A:$A)</f>
        <v>1.3</v>
      </c>
      <c r="G8" s="2"/>
      <c r="H8" s="7" t="str">
        <f>_xlfn.XLOOKUP($D8,Preguntas!$C:$C,Preguntas!$D:$D)</f>
        <v>Do I know and understand  all the legal forestry requirements that I must follow?  </v>
      </c>
      <c r="I8" s="2"/>
      <c r="J8" s="2"/>
      <c r="K8" s="2"/>
      <c r="L8" s="2"/>
      <c r="M8" s="5"/>
      <c r="N8" s="5"/>
      <c r="O8" s="5"/>
      <c r="P8" s="5"/>
      <c r="Q8" s="5"/>
      <c r="R8" s="5"/>
      <c r="S8" s="5"/>
    </row>
    <row r="9" spans="1:22" ht="52.2" customHeight="1">
      <c r="A9" s="5"/>
      <c r="B9" s="2"/>
      <c r="G9" s="2"/>
      <c r="H9" s="2"/>
      <c r="I9" s="134" t="str">
        <f>_xlfn.XLOOKUP(V9,Respuesta!$B:$B,Respuesta!$E:$E)</f>
        <v>Waiting for your answer.</v>
      </c>
      <c r="J9" s="135"/>
      <c r="K9" s="135"/>
      <c r="L9" s="135"/>
      <c r="M9" s="5"/>
      <c r="N9" s="5"/>
      <c r="O9" s="5"/>
      <c r="P9" s="5"/>
      <c r="Q9" s="5"/>
      <c r="R9" s="5"/>
      <c r="S9" s="5"/>
      <c r="T9" s="114">
        <v>3</v>
      </c>
      <c r="U9">
        <f>+D8</f>
        <v>6</v>
      </c>
      <c r="V9" t="str">
        <f>_xlfn.CONCAT(U9,T9)</f>
        <v>63</v>
      </c>
    </row>
    <row r="10" spans="1:22" ht="3"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25" t="s">
        <v>3</v>
      </c>
      <c r="D11" s="53">
        <v>7</v>
      </c>
      <c r="E11" s="25" t="s">
        <v>371</v>
      </c>
      <c r="F11" s="50">
        <f>_xlfn.XLOOKUP($D11,Respuesta!$C:$C,Respuesta!$A:$A)</f>
        <v>1.3</v>
      </c>
      <c r="G11" s="2"/>
      <c r="H11" s="7" t="str">
        <f>_xlfn.XLOOKUP($D11,Preguntas!$C:$C,Preguntas!$D:$D)</f>
        <v>Can I show that I always follow those requirements?</v>
      </c>
      <c r="I11" s="2"/>
      <c r="J11" s="2"/>
      <c r="K11" s="2"/>
      <c r="L11" s="2"/>
      <c r="M11" s="5"/>
      <c r="N11" s="5"/>
      <c r="O11" s="5"/>
      <c r="P11" s="5"/>
      <c r="Q11" s="5"/>
      <c r="R11" s="5"/>
      <c r="S11" s="5"/>
      <c r="T11" s="114"/>
    </row>
    <row r="12" spans="1:22" ht="29.4" customHeight="1">
      <c r="A12" s="5"/>
      <c r="B12" s="2"/>
      <c r="G12" s="2"/>
      <c r="H12" s="2"/>
      <c r="I12" s="132" t="str">
        <f>_xlfn.XLOOKUP($V12,Respuesta!$B:$B,Respuesta!$E:$E)</f>
        <v>Waiting for your answer.</v>
      </c>
      <c r="J12" s="133"/>
      <c r="K12" s="133"/>
      <c r="L12" s="133"/>
      <c r="M12" s="5"/>
      <c r="N12" s="5"/>
      <c r="O12" s="5"/>
      <c r="P12" s="5"/>
      <c r="Q12" s="5"/>
      <c r="R12" s="5"/>
      <c r="S12" s="5"/>
      <c r="T12" s="114">
        <v>3</v>
      </c>
      <c r="U12">
        <f>D11</f>
        <v>7</v>
      </c>
      <c r="V12" t="str">
        <f>_xlfn.CONCAT(U12,T12)</f>
        <v>73</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33" customHeight="1">
      <c r="A14" s="5"/>
      <c r="B14" s="2"/>
      <c r="C14" s="23" t="s">
        <v>3</v>
      </c>
      <c r="D14" s="54">
        <v>8</v>
      </c>
      <c r="E14" s="23" t="s">
        <v>371</v>
      </c>
      <c r="F14" s="51">
        <f>_xlfn.XLOOKUP($D14,Respuesta!$C:$C,Respuesta!$A:$A)</f>
        <v>1.3</v>
      </c>
      <c r="G14" s="2"/>
      <c r="H14" s="7" t="str">
        <f>_xlfn.XLOOKUP($D14,Preguntas!$C:$C,Preguntas!$D:$D)</f>
        <v>Do I make all my payments to the authorities on time? </v>
      </c>
      <c r="I14" s="2"/>
      <c r="J14" s="2"/>
      <c r="K14" s="2"/>
      <c r="L14" s="2"/>
      <c r="M14" s="5"/>
      <c r="N14" s="5"/>
      <c r="O14" s="5"/>
      <c r="P14" s="5"/>
      <c r="Q14" s="5"/>
      <c r="R14" s="5"/>
      <c r="S14" s="5"/>
      <c r="T14" s="114"/>
    </row>
    <row r="15" spans="1:22" ht="36" customHeight="1">
      <c r="A15" s="5"/>
      <c r="B15" s="2"/>
      <c r="G15" s="2"/>
      <c r="H15" s="2"/>
      <c r="I15" s="134" t="str">
        <f>_xlfn.XLOOKUP($V15,Respuesta!$B:$B,Respuesta!$E:$E)</f>
        <v>Waiting for your answer.</v>
      </c>
      <c r="J15" s="135"/>
      <c r="K15" s="135"/>
      <c r="L15" s="135"/>
      <c r="M15" s="5"/>
      <c r="N15" s="5"/>
      <c r="O15" s="5"/>
      <c r="P15" s="5"/>
      <c r="Q15" s="5"/>
      <c r="R15" s="5"/>
      <c r="S15" s="5"/>
      <c r="T15" s="114">
        <v>3</v>
      </c>
      <c r="U15">
        <f>+D14</f>
        <v>8</v>
      </c>
      <c r="V15" t="str">
        <f>_xlfn.CONCAT(U15,T15)</f>
        <v>83</v>
      </c>
    </row>
    <row r="16" spans="1:22" ht="9" customHeight="1">
      <c r="A16" s="5"/>
      <c r="B16" s="2"/>
      <c r="C16" s="2"/>
      <c r="D16" s="2"/>
      <c r="E16" s="2"/>
      <c r="F16" s="2"/>
      <c r="G16" s="2"/>
      <c r="H16" s="2"/>
      <c r="I16" s="2"/>
      <c r="J16" s="2"/>
      <c r="K16" s="2"/>
      <c r="L16" s="2"/>
      <c r="M16" s="5"/>
      <c r="N16" s="5"/>
      <c r="O16" s="5"/>
      <c r="P16" s="5"/>
      <c r="Q16" s="5"/>
      <c r="R16" s="5"/>
      <c r="S16" s="5"/>
      <c r="T16" s="114"/>
    </row>
    <row r="17" spans="1:22" ht="14.4" customHeight="1">
      <c r="A17" s="5"/>
      <c r="B17" s="2"/>
      <c r="C17" s="6" t="s">
        <v>3</v>
      </c>
      <c r="D17" s="4">
        <v>9</v>
      </c>
      <c r="E17" s="6" t="s">
        <v>371</v>
      </c>
      <c r="F17" s="52">
        <f>_xlfn.XLOOKUP($D17,Respuesta!$C:$C,Respuesta!$A:$A)</f>
        <v>1.4</v>
      </c>
      <c r="G17" s="2"/>
      <c r="H17" s="7" t="str">
        <f>_xlfn.XLOOKUP($D17,Preguntas!$C:$C,Preguntas!$D:$D)</f>
        <v>Do I protect my land from illegal activities?</v>
      </c>
      <c r="I17" s="2"/>
      <c r="J17" s="2"/>
      <c r="K17" s="2"/>
      <c r="L17" s="2"/>
      <c r="M17" s="5"/>
      <c r="N17" s="5"/>
      <c r="O17" s="5"/>
      <c r="P17" s="5"/>
      <c r="Q17" s="11"/>
      <c r="R17" s="5"/>
      <c r="S17" s="5"/>
      <c r="T17" s="114"/>
    </row>
    <row r="18" spans="1:22" ht="40.200000000000003" customHeight="1">
      <c r="A18" s="5"/>
      <c r="B18" s="2"/>
      <c r="G18" s="2"/>
      <c r="H18" s="2"/>
      <c r="I18" s="134" t="str">
        <f>_xlfn.XLOOKUP($V18,Respuesta!$B:$B,Respuesta!$E:$E)</f>
        <v>Waiting for your answer.</v>
      </c>
      <c r="J18" s="135"/>
      <c r="K18" s="135"/>
      <c r="L18" s="135"/>
      <c r="M18" s="5"/>
      <c r="N18" s="5"/>
      <c r="O18" s="5"/>
      <c r="P18" s="5"/>
      <c r="Q18" s="5"/>
      <c r="R18" s="5"/>
      <c r="S18" s="5"/>
      <c r="T18" s="114">
        <v>3</v>
      </c>
      <c r="U18">
        <f>D17</f>
        <v>9</v>
      </c>
      <c r="V18" t="str">
        <f>_xlfn.CONCAT(U18,T18)</f>
        <v>93</v>
      </c>
    </row>
    <row r="19" spans="1:22" ht="6.6" customHeight="1">
      <c r="A19" s="5"/>
      <c r="B19" s="2"/>
      <c r="C19" s="2"/>
      <c r="D19" s="2"/>
      <c r="E19" s="2"/>
      <c r="F19" s="2"/>
      <c r="G19" s="2"/>
      <c r="H19" s="2"/>
      <c r="I19" s="2"/>
      <c r="J19" s="2"/>
      <c r="K19" s="2"/>
      <c r="L19" s="2"/>
      <c r="M19" s="5"/>
      <c r="N19" s="5"/>
      <c r="O19" s="5"/>
      <c r="P19" s="5"/>
      <c r="Q19" s="5"/>
      <c r="R19" s="5"/>
      <c r="S19" s="5"/>
      <c r="T19" s="114"/>
    </row>
    <row r="20" spans="1:22" ht="46.8">
      <c r="A20" s="5"/>
      <c r="B20" s="2"/>
      <c r="C20" s="6" t="s">
        <v>3</v>
      </c>
      <c r="D20" s="4">
        <v>10</v>
      </c>
      <c r="E20" s="6" t="s">
        <v>371</v>
      </c>
      <c r="F20" s="52">
        <f>_xlfn.XLOOKUP($D20,Respuesta!$C:$C,Respuesta!$A:$A)</f>
        <v>1.4</v>
      </c>
      <c r="G20" s="2"/>
      <c r="H20" s="7" t="str">
        <f>_xlfn.XLOOKUP($D20,Preguntas!$C:$C,Preguntas!$D:$D)</f>
        <v>Do I have any colaboration with governmental institutions regarding protection against illegal activities?</v>
      </c>
      <c r="I20" s="2"/>
      <c r="J20" s="2"/>
      <c r="K20" s="2"/>
      <c r="L20" s="2"/>
      <c r="M20" s="5"/>
      <c r="N20" s="5"/>
      <c r="O20" s="5"/>
      <c r="P20" s="5"/>
      <c r="Q20" s="5"/>
      <c r="R20" s="5"/>
      <c r="S20" s="5"/>
      <c r="T20" s="114"/>
    </row>
    <row r="21" spans="1:22" ht="27.6" customHeight="1">
      <c r="A21" s="5"/>
      <c r="B21" s="2"/>
      <c r="G21" s="2"/>
      <c r="H21" s="2"/>
      <c r="I21" s="132" t="str">
        <f>_xlfn.XLOOKUP($V21,Respuesta!$B:$B,Respuesta!$E:$E)</f>
        <v>Waiting for your answer.</v>
      </c>
      <c r="J21" s="133"/>
      <c r="K21" s="133"/>
      <c r="L21" s="133"/>
      <c r="M21" s="5"/>
      <c r="N21" s="5"/>
      <c r="O21" s="5"/>
      <c r="P21" s="5"/>
      <c r="Q21" s="5"/>
      <c r="R21" s="5"/>
      <c r="S21" s="5"/>
      <c r="T21" s="114">
        <v>3</v>
      </c>
      <c r="U21">
        <f>D20</f>
        <v>10</v>
      </c>
      <c r="V21" t="str">
        <f>_xlfn.CONCAT(U21,T21)</f>
        <v>103</v>
      </c>
    </row>
    <row r="22" spans="1:22">
      <c r="A22" s="5"/>
      <c r="B22" s="2"/>
      <c r="C22" s="2"/>
      <c r="D22" s="2"/>
      <c r="E22" s="2"/>
      <c r="F22" s="2"/>
      <c r="G22" s="2"/>
      <c r="H22" s="2"/>
      <c r="I22" s="2"/>
      <c r="J22" s="2"/>
      <c r="K22" s="2"/>
      <c r="L22" s="2"/>
      <c r="M22" s="5"/>
      <c r="N22" s="5"/>
      <c r="O22" s="5"/>
      <c r="P22" s="5"/>
      <c r="Q22" s="5"/>
      <c r="R22" s="5"/>
      <c r="S22" s="5"/>
      <c r="T22" s="114"/>
    </row>
    <row r="23" spans="1:22">
      <c r="A23" s="5"/>
      <c r="B23" s="2"/>
      <c r="C23" s="2"/>
      <c r="D23" s="2"/>
      <c r="E23" s="2"/>
      <c r="F23" s="2"/>
      <c r="G23" s="2"/>
      <c r="H23" s="2"/>
      <c r="I23" s="2"/>
      <c r="J23" s="2"/>
      <c r="K23" s="2"/>
      <c r="L23" s="2"/>
      <c r="M23" s="5"/>
      <c r="N23" s="5"/>
      <c r="O23" s="5"/>
      <c r="P23" s="5"/>
      <c r="Q23" s="5"/>
      <c r="R23" s="5"/>
      <c r="S23" s="5"/>
      <c r="T23" s="114"/>
    </row>
    <row r="24" spans="1:22">
      <c r="A24" s="5"/>
      <c r="B24" s="2"/>
      <c r="C24" s="2"/>
      <c r="D24" s="2"/>
      <c r="E24" s="2"/>
      <c r="F24" s="2"/>
      <c r="G24" s="2"/>
      <c r="H24" s="2"/>
      <c r="I24" s="2"/>
      <c r="J24" s="2"/>
      <c r="K24" s="2"/>
      <c r="L24" s="2"/>
      <c r="M24" s="5"/>
      <c r="N24" s="5"/>
      <c r="O24" s="5"/>
      <c r="P24" s="5"/>
      <c r="Q24" s="5"/>
      <c r="R24" s="5"/>
      <c r="S24" s="5"/>
    </row>
    <row r="25" spans="1:22">
      <c r="A25" s="5"/>
      <c r="B25" s="5"/>
      <c r="C25" s="5"/>
      <c r="D25" s="5"/>
      <c r="E25" s="5"/>
      <c r="F25" s="5"/>
      <c r="G25" s="5"/>
      <c r="H25" s="5"/>
      <c r="I25" s="5"/>
      <c r="J25" s="5"/>
      <c r="K25" s="5"/>
      <c r="L25" s="5"/>
      <c r="M25" s="5"/>
      <c r="N25" s="5"/>
      <c r="O25" s="5"/>
      <c r="P25" s="5"/>
      <c r="Q25" s="5"/>
      <c r="R25" s="5"/>
      <c r="S25" s="5"/>
    </row>
    <row r="26" spans="1:22">
      <c r="A26" s="5"/>
      <c r="B26" s="5"/>
      <c r="C26" s="5"/>
      <c r="D26" s="5"/>
      <c r="E26" s="5"/>
      <c r="F26" s="5"/>
      <c r="G26" s="5"/>
      <c r="H26" s="5"/>
      <c r="I26" s="5"/>
      <c r="J26" s="5"/>
      <c r="K26" s="5"/>
      <c r="L26" s="5"/>
      <c r="M26" s="5"/>
      <c r="N26" s="5"/>
      <c r="O26" s="5"/>
      <c r="P26" s="5"/>
      <c r="Q26" s="5"/>
      <c r="R26" s="5"/>
      <c r="S26" s="5"/>
    </row>
    <row r="27" spans="1:22">
      <c r="A27" s="5"/>
      <c r="B27" s="5"/>
      <c r="C27" s="5"/>
      <c r="D27" s="5"/>
      <c r="E27" s="5"/>
      <c r="F27" s="5"/>
      <c r="G27" s="5"/>
      <c r="H27" s="5"/>
      <c r="I27" s="5"/>
      <c r="J27" s="5"/>
      <c r="K27" s="5"/>
      <c r="L27" s="5"/>
      <c r="M27" s="5"/>
      <c r="N27" s="5"/>
      <c r="O27" s="5"/>
      <c r="P27" s="5"/>
      <c r="Q27" s="5"/>
      <c r="R27" s="5"/>
      <c r="S27" s="5"/>
    </row>
    <row r="28" spans="1:22">
      <c r="A28" s="5"/>
      <c r="B28" s="5"/>
      <c r="C28" s="5"/>
      <c r="D28" s="5"/>
      <c r="E28" s="5"/>
      <c r="F28" s="5"/>
      <c r="G28" s="5"/>
      <c r="H28" s="5"/>
      <c r="I28" s="5"/>
      <c r="J28" s="5"/>
      <c r="K28" s="5"/>
      <c r="L28" s="5"/>
      <c r="M28" s="5"/>
      <c r="N28" s="5"/>
      <c r="O28" s="5"/>
      <c r="P28" s="5"/>
      <c r="Q28" s="5"/>
      <c r="R28" s="5"/>
      <c r="S28" s="5"/>
    </row>
    <row r="29" spans="1:22">
      <c r="A29" s="5"/>
      <c r="B29" s="5"/>
      <c r="C29" s="5"/>
      <c r="D29" s="5"/>
      <c r="E29" s="5"/>
      <c r="F29" s="5"/>
      <c r="G29" s="5"/>
      <c r="H29" s="5"/>
      <c r="I29" s="5"/>
      <c r="J29" s="5"/>
      <c r="K29" s="5"/>
      <c r="L29" s="5"/>
      <c r="M29" s="5"/>
      <c r="N29" s="5"/>
      <c r="O29" s="5"/>
      <c r="P29" s="5"/>
      <c r="Q29" s="5"/>
      <c r="R29" s="5"/>
      <c r="S29" s="5"/>
    </row>
  </sheetData>
  <sheetProtection algorithmName="SHA-512" hashValue="+hkUoZNBbs9D65adnBTplvTVp9YfG+cVBq+ZUHrlj1cv6zz/x9Pgjs5poO4tPxK0D7EYAdRgt1Ym3mT9LNP9Tw==" saltValue="fKVd9nsRLM+zBLI25MVlTQ==" spinCount="100000" sheet="1" objects="1" scenarios="1"/>
  <mergeCells count="5">
    <mergeCell ref="I9:L9"/>
    <mergeCell ref="I12:L12"/>
    <mergeCell ref="I15:L15"/>
    <mergeCell ref="I18:L18"/>
    <mergeCell ref="I21:L21"/>
  </mergeCells>
  <pageMargins left="0.7" right="0.7" top="0.75" bottom="0.75" header="0.3" footer="0.3"/>
  <drawing r:id="rId1"/>
  <legacyDrawing r:id="rId2"/>
  <controls>
    <mc:AlternateContent xmlns:mc="http://schemas.openxmlformats.org/markup-compatibility/2006">
      <mc:Choice Requires="x14">
        <control shapeId="9227" r:id="rId3" name="OptionButton11">
          <controlPr defaultSize="0" autoLine="0" autoPict="0" r:id="rId4">
            <anchor moveWithCells="1">
              <from>
                <xdr:col>7</xdr:col>
                <xdr:colOff>68580</xdr:colOff>
                <xdr:row>20</xdr:row>
                <xdr:rowOff>83820</xdr:rowOff>
              </from>
              <to>
                <xdr:col>7</xdr:col>
                <xdr:colOff>525780</xdr:colOff>
                <xdr:row>20</xdr:row>
                <xdr:rowOff>312420</xdr:rowOff>
              </to>
            </anchor>
          </controlPr>
        </control>
      </mc:Choice>
      <mc:Fallback>
        <control shapeId="9227" r:id="rId3" name="OptionButton11"/>
      </mc:Fallback>
    </mc:AlternateContent>
    <mc:AlternateContent xmlns:mc="http://schemas.openxmlformats.org/markup-compatibility/2006">
      <mc:Choice Requires="x14">
        <control shapeId="9226" r:id="rId5" name="OptionButton10">
          <controlPr defaultSize="0" autoLine="0" autoPict="0" r:id="rId6">
            <anchor moveWithCells="1">
              <from>
                <xdr:col>7</xdr:col>
                <xdr:colOff>1958340</xdr:colOff>
                <xdr:row>20</xdr:row>
                <xdr:rowOff>83820</xdr:rowOff>
              </from>
              <to>
                <xdr:col>7</xdr:col>
                <xdr:colOff>3238500</xdr:colOff>
                <xdr:row>20</xdr:row>
                <xdr:rowOff>327660</xdr:rowOff>
              </to>
            </anchor>
          </controlPr>
        </control>
      </mc:Choice>
      <mc:Fallback>
        <control shapeId="9226" r:id="rId5" name="OptionButton10"/>
      </mc:Fallback>
    </mc:AlternateContent>
    <mc:AlternateContent xmlns:mc="http://schemas.openxmlformats.org/markup-compatibility/2006">
      <mc:Choice Requires="x14">
        <control shapeId="9224" r:id="rId7" name="OptionButton8">
          <controlPr defaultSize="0" autoLine="0" autoPict="0" r:id="rId8">
            <anchor moveWithCells="1">
              <from>
                <xdr:col>7</xdr:col>
                <xdr:colOff>1958340</xdr:colOff>
                <xdr:row>17</xdr:row>
                <xdr:rowOff>144780</xdr:rowOff>
              </from>
              <to>
                <xdr:col>7</xdr:col>
                <xdr:colOff>3238500</xdr:colOff>
                <xdr:row>17</xdr:row>
                <xdr:rowOff>396240</xdr:rowOff>
              </to>
            </anchor>
          </controlPr>
        </control>
      </mc:Choice>
      <mc:Fallback>
        <control shapeId="9224" r:id="rId7" name="OptionButton8"/>
      </mc:Fallback>
    </mc:AlternateContent>
    <mc:AlternateContent xmlns:mc="http://schemas.openxmlformats.org/markup-compatibility/2006">
      <mc:Choice Requires="x14">
        <control shapeId="9223" r:id="rId9" name="OptionButton7">
          <controlPr defaultSize="0" autoLine="0" autoPict="0" r:id="rId10">
            <anchor moveWithCells="1">
              <from>
                <xdr:col>7</xdr:col>
                <xdr:colOff>68580</xdr:colOff>
                <xdr:row>17</xdr:row>
                <xdr:rowOff>144780</xdr:rowOff>
              </from>
              <to>
                <xdr:col>7</xdr:col>
                <xdr:colOff>525780</xdr:colOff>
                <xdr:row>17</xdr:row>
                <xdr:rowOff>373380</xdr:rowOff>
              </to>
            </anchor>
          </controlPr>
        </control>
      </mc:Choice>
      <mc:Fallback>
        <control shapeId="9223" r:id="rId9" name="OptionButton7"/>
      </mc:Fallback>
    </mc:AlternateContent>
    <mc:AlternateContent xmlns:mc="http://schemas.openxmlformats.org/markup-compatibility/2006">
      <mc:Choice Requires="x14">
        <control shapeId="9220" r:id="rId11" name="OptionButton4">
          <controlPr defaultSize="0" autoLine="0" autoPict="0" r:id="rId12">
            <anchor moveWithCells="1">
              <from>
                <xdr:col>7</xdr:col>
                <xdr:colOff>1958340</xdr:colOff>
                <xdr:row>11</xdr:row>
                <xdr:rowOff>182880</xdr:rowOff>
              </from>
              <to>
                <xdr:col>7</xdr:col>
                <xdr:colOff>3238500</xdr:colOff>
                <xdr:row>12</xdr:row>
                <xdr:rowOff>60960</xdr:rowOff>
              </to>
            </anchor>
          </controlPr>
        </control>
      </mc:Choice>
      <mc:Fallback>
        <control shapeId="9220" r:id="rId11" name="OptionButton4"/>
      </mc:Fallback>
    </mc:AlternateContent>
    <mc:AlternateContent xmlns:mc="http://schemas.openxmlformats.org/markup-compatibility/2006">
      <mc:Choice Requires="x14">
        <control shapeId="9219" r:id="rId13" name="OptionButton3">
          <controlPr defaultSize="0" autoLine="0" autoPict="0" r:id="rId14">
            <anchor moveWithCells="1">
              <from>
                <xdr:col>7</xdr:col>
                <xdr:colOff>68580</xdr:colOff>
                <xdr:row>11</xdr:row>
                <xdr:rowOff>182880</xdr:rowOff>
              </from>
              <to>
                <xdr:col>7</xdr:col>
                <xdr:colOff>525780</xdr:colOff>
                <xdr:row>12</xdr:row>
                <xdr:rowOff>38100</xdr:rowOff>
              </to>
            </anchor>
          </controlPr>
        </control>
      </mc:Choice>
      <mc:Fallback>
        <control shapeId="9219" r:id="rId13" name="OptionButton3"/>
      </mc:Fallback>
    </mc:AlternateContent>
    <mc:AlternateContent xmlns:mc="http://schemas.openxmlformats.org/markup-compatibility/2006">
      <mc:Choice Requires="x14">
        <control shapeId="9218" r:id="rId15" name="OptionButton2">
          <controlPr defaultSize="0" autoLine="0" autoPict="0" r:id="rId16">
            <anchor moveWithCells="1">
              <from>
                <xdr:col>7</xdr:col>
                <xdr:colOff>1958340</xdr:colOff>
                <xdr:row>8</xdr:row>
                <xdr:rowOff>190500</xdr:rowOff>
              </from>
              <to>
                <xdr:col>7</xdr:col>
                <xdr:colOff>3238500</xdr:colOff>
                <xdr:row>8</xdr:row>
                <xdr:rowOff>441960</xdr:rowOff>
              </to>
            </anchor>
          </controlPr>
        </control>
      </mc:Choice>
      <mc:Fallback>
        <control shapeId="9218" r:id="rId15" name="OptionButton2"/>
      </mc:Fallback>
    </mc:AlternateContent>
    <mc:AlternateContent xmlns:mc="http://schemas.openxmlformats.org/markup-compatibility/2006">
      <mc:Choice Requires="x14">
        <control shapeId="9230" r:id="rId17" name="OptionButton14">
          <controlPr defaultSize="0" autoLine="0" autoPict="0" r:id="rId18">
            <anchor moveWithCells="1">
              <from>
                <xdr:col>7</xdr:col>
                <xdr:colOff>68580</xdr:colOff>
                <xdr:row>8</xdr:row>
                <xdr:rowOff>190500</xdr:rowOff>
              </from>
              <to>
                <xdr:col>7</xdr:col>
                <xdr:colOff>525780</xdr:colOff>
                <xdr:row>8</xdr:row>
                <xdr:rowOff>419100</xdr:rowOff>
              </to>
            </anchor>
          </controlPr>
        </control>
      </mc:Choice>
      <mc:Fallback>
        <control shapeId="9230" r:id="rId17" name="OptionButton14"/>
      </mc:Fallback>
    </mc:AlternateContent>
    <mc:AlternateContent xmlns:mc="http://schemas.openxmlformats.org/markup-compatibility/2006">
      <mc:Choice Requires="x14">
        <control shapeId="9231" r:id="rId19" name="OptionButton15">
          <controlPr defaultSize="0" autoLine="0" r:id="rId20">
            <anchor moveWithCells="1">
              <from>
                <xdr:col>7</xdr:col>
                <xdr:colOff>960120</xdr:colOff>
                <xdr:row>8</xdr:row>
                <xdr:rowOff>190500</xdr:rowOff>
              </from>
              <to>
                <xdr:col>7</xdr:col>
                <xdr:colOff>1394460</xdr:colOff>
                <xdr:row>8</xdr:row>
                <xdr:rowOff>419100</xdr:rowOff>
              </to>
            </anchor>
          </controlPr>
        </control>
      </mc:Choice>
      <mc:Fallback>
        <control shapeId="9231" r:id="rId19" name="OptionButton15"/>
      </mc:Fallback>
    </mc:AlternateContent>
    <mc:AlternateContent xmlns:mc="http://schemas.openxmlformats.org/markup-compatibility/2006">
      <mc:Choice Requires="x14">
        <control shapeId="9232" r:id="rId21" name="OptionButton1">
          <controlPr defaultSize="0" autoLine="0" r:id="rId22">
            <anchor moveWithCells="1">
              <from>
                <xdr:col>7</xdr:col>
                <xdr:colOff>960120</xdr:colOff>
                <xdr:row>11</xdr:row>
                <xdr:rowOff>182880</xdr:rowOff>
              </from>
              <to>
                <xdr:col>7</xdr:col>
                <xdr:colOff>1371600</xdr:colOff>
                <xdr:row>12</xdr:row>
                <xdr:rowOff>38100</xdr:rowOff>
              </to>
            </anchor>
          </controlPr>
        </control>
      </mc:Choice>
      <mc:Fallback>
        <control shapeId="9232" r:id="rId21" name="OptionButton1"/>
      </mc:Fallback>
    </mc:AlternateContent>
    <mc:AlternateContent xmlns:mc="http://schemas.openxmlformats.org/markup-compatibility/2006">
      <mc:Choice Requires="x14">
        <control shapeId="9234" r:id="rId23" name="OptionButton16">
          <controlPr defaultSize="0" autoLine="0" r:id="rId24">
            <anchor moveWithCells="1">
              <from>
                <xdr:col>7</xdr:col>
                <xdr:colOff>960120</xdr:colOff>
                <xdr:row>17</xdr:row>
                <xdr:rowOff>144780</xdr:rowOff>
              </from>
              <to>
                <xdr:col>7</xdr:col>
                <xdr:colOff>1371600</xdr:colOff>
                <xdr:row>17</xdr:row>
                <xdr:rowOff>373380</xdr:rowOff>
              </to>
            </anchor>
          </controlPr>
        </control>
      </mc:Choice>
      <mc:Fallback>
        <control shapeId="9234" r:id="rId23" name="OptionButton16"/>
      </mc:Fallback>
    </mc:AlternateContent>
    <mc:AlternateContent xmlns:mc="http://schemas.openxmlformats.org/markup-compatibility/2006">
      <mc:Choice Requires="x14">
        <control shapeId="9236" r:id="rId25" name="OptionButton18">
          <controlPr defaultSize="0" autoLine="0" autoPict="0" r:id="rId26">
            <anchor moveWithCells="1">
              <from>
                <xdr:col>7</xdr:col>
                <xdr:colOff>76200</xdr:colOff>
                <xdr:row>14</xdr:row>
                <xdr:rowOff>167640</xdr:rowOff>
              </from>
              <to>
                <xdr:col>7</xdr:col>
                <xdr:colOff>533400</xdr:colOff>
                <xdr:row>14</xdr:row>
                <xdr:rowOff>419100</xdr:rowOff>
              </to>
            </anchor>
          </controlPr>
        </control>
      </mc:Choice>
      <mc:Fallback>
        <control shapeId="9236" r:id="rId25" name="OptionButton18"/>
      </mc:Fallback>
    </mc:AlternateContent>
    <mc:AlternateContent xmlns:mc="http://schemas.openxmlformats.org/markup-compatibility/2006">
      <mc:Choice Requires="x14">
        <control shapeId="9237" r:id="rId27" name="OptionButton19">
          <controlPr defaultSize="0" autoLine="0" autoPict="0" r:id="rId28">
            <anchor moveWithCells="1">
              <from>
                <xdr:col>7</xdr:col>
                <xdr:colOff>1958340</xdr:colOff>
                <xdr:row>14</xdr:row>
                <xdr:rowOff>167640</xdr:rowOff>
              </from>
              <to>
                <xdr:col>7</xdr:col>
                <xdr:colOff>3238500</xdr:colOff>
                <xdr:row>14</xdr:row>
                <xdr:rowOff>411480</xdr:rowOff>
              </to>
            </anchor>
          </controlPr>
        </control>
      </mc:Choice>
      <mc:Fallback>
        <control shapeId="9237" r:id="rId27" name="OptionButton19"/>
      </mc:Fallback>
    </mc:AlternateContent>
    <mc:AlternateContent xmlns:mc="http://schemas.openxmlformats.org/markup-compatibility/2006">
      <mc:Choice Requires="x14">
        <control shapeId="9238" r:id="rId29" name="OptionButton20">
          <controlPr defaultSize="0" autoLine="0" r:id="rId30">
            <anchor moveWithCells="1">
              <from>
                <xdr:col>7</xdr:col>
                <xdr:colOff>960120</xdr:colOff>
                <xdr:row>14</xdr:row>
                <xdr:rowOff>167640</xdr:rowOff>
              </from>
              <to>
                <xdr:col>7</xdr:col>
                <xdr:colOff>1371600</xdr:colOff>
                <xdr:row>14</xdr:row>
                <xdr:rowOff>388620</xdr:rowOff>
              </to>
            </anchor>
          </controlPr>
        </control>
      </mc:Choice>
      <mc:Fallback>
        <control shapeId="9238" r:id="rId29" name="OptionButton20"/>
      </mc:Fallback>
    </mc:AlternateContent>
    <mc:AlternateContent xmlns:mc="http://schemas.openxmlformats.org/markup-compatibility/2006">
      <mc:Choice Requires="x14">
        <control shapeId="9240" r:id="rId31" name="OptionButton6">
          <controlPr defaultSize="0" autoLine="0" r:id="rId32">
            <anchor moveWithCells="1">
              <from>
                <xdr:col>7</xdr:col>
                <xdr:colOff>982980</xdr:colOff>
                <xdr:row>20</xdr:row>
                <xdr:rowOff>83820</xdr:rowOff>
              </from>
              <to>
                <xdr:col>7</xdr:col>
                <xdr:colOff>1394460</xdr:colOff>
                <xdr:row>20</xdr:row>
                <xdr:rowOff>312420</xdr:rowOff>
              </to>
            </anchor>
          </controlPr>
        </control>
      </mc:Choice>
      <mc:Fallback>
        <control shapeId="9240" r:id="rId31" name="OptionButton6"/>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789AF-89C2-48D7-AA2A-29D4D8F6010F}">
  <sheetPr codeName="Sheet8">
    <tabColor rgb="FF78BE20"/>
  </sheetPr>
  <dimension ref="A1:V29"/>
  <sheetViews>
    <sheetView showGridLines="0" zoomScale="80" zoomScaleNormal="80" workbookViewId="0">
      <selection activeCell="O7" sqref="O7"/>
    </sheetView>
  </sheetViews>
  <sheetFormatPr baseColWidth="10" defaultColWidth="0" defaultRowHeight="14.4" customHeight="1" zeroHeight="1"/>
  <cols>
    <col min="1" max="2" width="8.88671875" customWidth="1"/>
    <col min="3" max="3" width="3.44140625" bestFit="1" customWidth="1"/>
    <col min="4" max="4" width="3.33203125"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40.6640625" customWidth="1"/>
    <col min="13" max="13" width="8.88671875" customWidth="1"/>
    <col min="14" max="14" width="3.109375" customWidth="1"/>
    <col min="15" max="15" width="4.44140625" customWidth="1"/>
    <col min="16" max="16" width="8.88671875" hidden="1" customWidth="1"/>
    <col min="17" max="17" width="4.109375" hidden="1" customWidth="1"/>
    <col min="18"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ht="9.6" customHeight="1">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ht="10.199999999999999" customHeight="1">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37.200000000000003" customHeight="1">
      <c r="A8" s="5"/>
      <c r="B8" s="2"/>
      <c r="C8" s="12" t="s">
        <v>3</v>
      </c>
      <c r="D8" s="47">
        <v>11</v>
      </c>
      <c r="E8" s="12" t="s">
        <v>371</v>
      </c>
      <c r="F8" s="45">
        <f>_xlfn.XLOOKUP($D8,Respuesta!$C:$C,Respuesta!$A:$A)</f>
        <v>1.4</v>
      </c>
      <c r="G8" s="2"/>
      <c r="H8" s="7" t="str">
        <f>_xlfn.XLOOKUP($D8,Preguntas!$C:$C,Preguntas!$D:$D)</f>
        <v xml:space="preserve">Do I register if illegal activities happens on my land? </v>
      </c>
      <c r="I8" s="2"/>
      <c r="J8" s="2"/>
      <c r="K8" s="2"/>
      <c r="L8" s="2"/>
      <c r="M8" s="5"/>
      <c r="N8" s="5"/>
      <c r="O8" s="5"/>
      <c r="P8" s="5"/>
      <c r="Q8" s="5"/>
      <c r="R8" s="5"/>
      <c r="S8" s="5"/>
      <c r="T8" s="114"/>
    </row>
    <row r="9" spans="1:22" ht="23.4" customHeight="1">
      <c r="A9" s="5"/>
      <c r="B9" s="2"/>
      <c r="G9" s="2"/>
      <c r="H9" s="2"/>
      <c r="I9" s="134" t="str">
        <f>_xlfn.XLOOKUP(V9,Respuesta!$B:$B,Respuesta!$E:$E)</f>
        <v>Identify and register illegal activities.</v>
      </c>
      <c r="J9" s="135"/>
      <c r="K9" s="135"/>
      <c r="L9" s="135"/>
      <c r="M9" s="5"/>
      <c r="N9" s="5"/>
      <c r="O9" s="5"/>
      <c r="P9" s="5"/>
      <c r="Q9" s="5"/>
      <c r="R9" s="5"/>
      <c r="S9" s="5"/>
      <c r="T9" s="114">
        <v>2</v>
      </c>
      <c r="U9">
        <f>+D8</f>
        <v>11</v>
      </c>
      <c r="V9" t="str">
        <f>_xlfn.CONCAT(U9,T9)</f>
        <v>112</v>
      </c>
    </row>
    <row r="10" spans="1:22" ht="3"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12" t="s">
        <v>3</v>
      </c>
      <c r="D11" s="47">
        <v>12</v>
      </c>
      <c r="E11" s="12" t="s">
        <v>371</v>
      </c>
      <c r="F11" s="45">
        <f>_xlfn.XLOOKUP($D11,Respuesta!$C:$C,Respuesta!$A:$A)</f>
        <v>1.5</v>
      </c>
      <c r="G11" s="2"/>
      <c r="H11" s="7" t="str">
        <f>_xlfn.XLOOKUP($D11,Preguntas!$C:$C,Preguntas!$D:$D)</f>
        <v>Do I know and follow all the laws about transporting and trading forest products from my land? </v>
      </c>
      <c r="I11" s="2"/>
      <c r="J11" s="2"/>
      <c r="K11" s="2"/>
      <c r="L11" s="2"/>
      <c r="M11" s="5"/>
      <c r="N11" s="5"/>
      <c r="O11" s="5"/>
      <c r="P11" s="5"/>
      <c r="Q11" s="5"/>
      <c r="R11" s="5"/>
      <c r="S11" s="5"/>
      <c r="T11" s="114"/>
    </row>
    <row r="12" spans="1:22" ht="46.8" customHeight="1">
      <c r="A12" s="5"/>
      <c r="B12" s="2"/>
      <c r="G12" s="2"/>
      <c r="H12" s="2"/>
      <c r="I12" s="134" t="str">
        <f>_xlfn.XLOOKUP($V12,Respuesta!$B:$B,Respuesta!$E:$E)</f>
        <v>Thanks for your reply.</v>
      </c>
      <c r="J12" s="135"/>
      <c r="K12" s="135"/>
      <c r="L12" s="135"/>
      <c r="M12" s="5"/>
      <c r="N12" s="5"/>
      <c r="O12" s="5"/>
      <c r="P12" s="5"/>
      <c r="Q12" s="5"/>
      <c r="R12" s="5"/>
      <c r="S12" s="5"/>
      <c r="T12" s="114">
        <v>4</v>
      </c>
      <c r="U12">
        <f>D11</f>
        <v>12</v>
      </c>
      <c r="V12" t="str">
        <f>_xlfn.CONCAT(U12,T12)</f>
        <v>124</v>
      </c>
    </row>
    <row r="13" spans="1:22" ht="10.199999999999999" hidden="1" customHeight="1">
      <c r="A13" s="5"/>
      <c r="B13" s="2"/>
      <c r="C13" s="2"/>
      <c r="D13" s="2"/>
      <c r="E13" s="2"/>
      <c r="F13" s="2"/>
      <c r="G13" s="2"/>
      <c r="H13" s="2"/>
      <c r="I13" s="2"/>
      <c r="J13" s="2"/>
      <c r="K13" s="2"/>
      <c r="L13" s="2"/>
      <c r="M13" s="5"/>
      <c r="N13" s="5"/>
      <c r="O13" s="5"/>
      <c r="P13" s="5"/>
      <c r="Q13" s="5"/>
      <c r="R13" s="5"/>
      <c r="S13" s="5"/>
      <c r="T13" s="114"/>
    </row>
    <row r="14" spans="1:22" ht="27.6" customHeight="1">
      <c r="A14" s="5"/>
      <c r="B14" s="2"/>
      <c r="C14" s="6" t="s">
        <v>3</v>
      </c>
      <c r="D14" s="4">
        <v>13</v>
      </c>
      <c r="E14" s="6" t="s">
        <v>371</v>
      </c>
      <c r="F14" s="46">
        <f>_xlfn.XLOOKUP($D14,Respuesta!$C:$C,Respuesta!$A:$A)</f>
        <v>1.5</v>
      </c>
      <c r="G14" s="2"/>
      <c r="H14" s="7" t="str">
        <f>_xlfn.XLOOKUP($D14,Preguntas!$C:$C,Preguntas!$D:$D)</f>
        <v>Do I know which tree species are protected by international law (CITES) and must have a special permit to be traded?</v>
      </c>
      <c r="I14" s="2"/>
      <c r="J14" s="2"/>
      <c r="K14" s="2"/>
      <c r="L14" s="2"/>
      <c r="M14" s="5"/>
      <c r="N14" s="5"/>
      <c r="O14" s="5"/>
      <c r="P14" s="5"/>
      <c r="Q14" s="5"/>
      <c r="R14" s="5"/>
      <c r="S14" s="5"/>
      <c r="T14" s="114"/>
    </row>
    <row r="15" spans="1:22" ht="24" customHeight="1">
      <c r="A15" s="5"/>
      <c r="B15" s="2"/>
      <c r="G15" s="2"/>
      <c r="H15" s="2"/>
      <c r="I15" s="134" t="str">
        <f>_xlfn.XLOOKUP($V15,Respuesta!$B:$B,Respuesta!$E:$E)</f>
        <v>Thanks for your reply.</v>
      </c>
      <c r="J15" s="135"/>
      <c r="K15" s="135"/>
      <c r="L15" s="135"/>
      <c r="M15" s="5"/>
      <c r="N15" s="5"/>
      <c r="O15" s="5"/>
      <c r="P15" s="5"/>
      <c r="Q15" s="5"/>
      <c r="R15" s="5"/>
      <c r="S15" s="5"/>
      <c r="T15" s="114">
        <v>4</v>
      </c>
      <c r="U15">
        <f>+D14</f>
        <v>13</v>
      </c>
      <c r="V15" t="str">
        <f>_xlfn.CONCAT(U15,T15)</f>
        <v>134</v>
      </c>
    </row>
    <row r="16" spans="1:22" ht="9" hidden="1" customHeight="1">
      <c r="A16" s="5"/>
      <c r="B16" s="2"/>
      <c r="C16" s="2"/>
      <c r="D16" s="2"/>
      <c r="E16" s="2"/>
      <c r="F16" s="2"/>
      <c r="G16" s="2"/>
      <c r="H16" s="2"/>
      <c r="I16" s="2"/>
      <c r="J16" s="2"/>
      <c r="K16" s="2"/>
      <c r="L16" s="2"/>
      <c r="M16" s="5"/>
      <c r="N16" s="5"/>
      <c r="O16" s="5"/>
      <c r="P16" s="5"/>
      <c r="Q16" s="5"/>
      <c r="R16" s="5"/>
      <c r="S16" s="5"/>
      <c r="T16" s="114"/>
    </row>
    <row r="17" spans="1:22" ht="32.4" customHeight="1">
      <c r="A17" s="5"/>
      <c r="B17" s="2"/>
      <c r="C17" s="6" t="s">
        <v>3</v>
      </c>
      <c r="D17" s="4">
        <v>14</v>
      </c>
      <c r="E17" s="6" t="s">
        <v>371</v>
      </c>
      <c r="F17" s="45">
        <f>_xlfn.XLOOKUP($D17,Respuesta!$C:$C,Respuesta!$A:$A)</f>
        <v>1.6</v>
      </c>
      <c r="G17" s="2"/>
      <c r="H17" s="7" t="str">
        <f>_xlfn.XLOOKUP($D17,Preguntas!$C:$C,Preguntas!$D:$D)</f>
        <v>Have I had any disputes with my neighbours or anyone else that were not resolved quickly? </v>
      </c>
      <c r="I17" s="2"/>
      <c r="J17" s="2"/>
      <c r="K17" s="2"/>
      <c r="L17" s="2"/>
      <c r="M17" s="5"/>
      <c r="N17" s="5"/>
      <c r="O17" s="5"/>
      <c r="P17" s="5"/>
      <c r="Q17" s="11"/>
      <c r="R17" s="5"/>
      <c r="S17" s="5"/>
      <c r="T17" s="114"/>
    </row>
    <row r="18" spans="1:22" ht="36.6" customHeight="1">
      <c r="A18" s="5"/>
      <c r="B18" s="2"/>
      <c r="G18" s="2"/>
      <c r="H18" s="2"/>
      <c r="I18" s="134" t="str">
        <f>_xlfn.XLOOKUP($V18,Respuesta!$B:$B,Respuesta!$E:$E)</f>
        <v>Identify disputes of written  or customary law.</v>
      </c>
      <c r="J18" s="135"/>
      <c r="K18" s="135"/>
      <c r="L18" s="135"/>
      <c r="M18" s="5"/>
      <c r="N18" s="5"/>
      <c r="O18" s="5"/>
      <c r="P18" s="5"/>
      <c r="Q18" s="5"/>
      <c r="R18" s="5"/>
      <c r="S18" s="5"/>
      <c r="T18" s="114">
        <v>2</v>
      </c>
      <c r="U18">
        <f>D17</f>
        <v>14</v>
      </c>
      <c r="V18" t="str">
        <f>_xlfn.CONCAT(U18,T18)</f>
        <v>142</v>
      </c>
    </row>
    <row r="19" spans="1:22" ht="6.6" customHeight="1">
      <c r="A19" s="5"/>
      <c r="B19" s="2"/>
      <c r="C19" s="2"/>
      <c r="D19" s="2"/>
      <c r="E19" s="2"/>
      <c r="F19" s="2"/>
      <c r="G19" s="2"/>
      <c r="H19" s="2"/>
      <c r="I19" s="2"/>
      <c r="J19" s="2"/>
      <c r="K19" s="2"/>
      <c r="L19" s="2"/>
      <c r="M19" s="5"/>
      <c r="N19" s="5"/>
      <c r="O19" s="5"/>
      <c r="P19" s="5"/>
      <c r="Q19" s="5"/>
      <c r="R19" s="5"/>
      <c r="S19" s="5"/>
      <c r="T19" s="114"/>
    </row>
    <row r="20" spans="1:22" ht="31.8" customHeight="1">
      <c r="A20" s="5"/>
      <c r="B20" s="2"/>
      <c r="C20" s="6" t="s">
        <v>3</v>
      </c>
      <c r="D20" s="4">
        <v>15</v>
      </c>
      <c r="E20" s="6" t="s">
        <v>371</v>
      </c>
      <c r="F20" s="46">
        <f>_xlfn.XLOOKUP($D20,Respuesta!$C:$C,Respuesta!$A:$A)</f>
        <v>1.6</v>
      </c>
      <c r="G20" s="2"/>
      <c r="H20" s="7" t="str">
        <f>_xlfn.XLOOKUP($D20,Preguntas!$C:$C,Preguntas!$D:$D)</f>
        <v>Do I have a plan for resolving disputes with my neighbours?</v>
      </c>
      <c r="I20" s="2"/>
      <c r="J20" s="2"/>
      <c r="K20" s="2"/>
      <c r="L20" s="2"/>
      <c r="M20" s="5"/>
      <c r="N20" s="5"/>
      <c r="O20" s="5"/>
      <c r="P20" s="5"/>
      <c r="Q20" s="5"/>
      <c r="R20" s="5"/>
      <c r="S20" s="5"/>
      <c r="T20" s="114"/>
    </row>
    <row r="21" spans="1:22" ht="33.6" customHeight="1">
      <c r="A21" s="5"/>
      <c r="B21" s="2"/>
      <c r="G21" s="2"/>
      <c r="H21" s="2"/>
      <c r="I21" s="132" t="str">
        <f>_xlfn.XLOOKUP($V21,Respuesta!$B:$B,Respuesta!$E:$E)</f>
        <v xml:space="preserve">
Procedure how to resolve disputes about written or costumary law with neighbors.</v>
      </c>
      <c r="J21" s="133"/>
      <c r="K21" s="133"/>
      <c r="L21" s="133"/>
      <c r="M21" s="5"/>
      <c r="N21" s="5"/>
      <c r="O21" s="5"/>
      <c r="P21" s="5"/>
      <c r="Q21" s="5"/>
      <c r="R21" s="5"/>
      <c r="S21" s="5"/>
      <c r="T21" s="114">
        <v>2</v>
      </c>
      <c r="U21">
        <f>D20</f>
        <v>15</v>
      </c>
      <c r="V21" t="str">
        <f>_xlfn.CONCAT(U21,T21)</f>
        <v>152</v>
      </c>
    </row>
    <row r="22" spans="1:22">
      <c r="A22" s="5"/>
      <c r="B22" s="2"/>
      <c r="C22" s="2"/>
      <c r="D22" s="2"/>
      <c r="E22" s="2"/>
      <c r="F22" s="2"/>
      <c r="G22" s="2"/>
      <c r="H22" s="2"/>
      <c r="I22" s="2"/>
      <c r="J22" s="2"/>
      <c r="K22" s="2"/>
      <c r="L22" s="2"/>
      <c r="M22" s="5"/>
      <c r="N22" s="5"/>
      <c r="O22" s="5"/>
      <c r="P22" s="5"/>
      <c r="Q22" s="5"/>
      <c r="R22" s="5"/>
      <c r="S22" s="5"/>
      <c r="T22" s="114"/>
    </row>
    <row r="23" spans="1:22">
      <c r="A23" s="5"/>
      <c r="B23" s="2"/>
      <c r="C23" s="2"/>
      <c r="D23" s="2"/>
      <c r="E23" s="2"/>
      <c r="F23" s="2"/>
      <c r="G23" s="2"/>
      <c r="H23" s="2"/>
      <c r="I23" s="2"/>
      <c r="J23" s="2"/>
      <c r="K23" s="2"/>
      <c r="L23" s="2"/>
      <c r="M23" s="5"/>
      <c r="N23" s="5"/>
      <c r="O23" s="5"/>
      <c r="P23" s="5"/>
      <c r="Q23" s="5"/>
      <c r="R23" s="5"/>
      <c r="S23" s="5"/>
      <c r="T23" s="114"/>
    </row>
    <row r="24" spans="1:22">
      <c r="A24" s="5"/>
      <c r="B24" s="2"/>
      <c r="C24" s="2"/>
      <c r="D24" s="2"/>
      <c r="E24" s="2"/>
      <c r="F24" s="2"/>
      <c r="G24" s="2"/>
      <c r="H24" s="2"/>
      <c r="I24" s="2"/>
      <c r="J24" s="2"/>
      <c r="K24" s="2"/>
      <c r="L24" s="2"/>
      <c r="M24" s="5"/>
      <c r="N24" s="5"/>
      <c r="O24" s="5"/>
      <c r="P24" s="5"/>
      <c r="Q24" s="5"/>
      <c r="R24" s="5"/>
      <c r="S24" s="5"/>
      <c r="T24" s="114"/>
    </row>
    <row r="25" spans="1:22">
      <c r="A25" s="5"/>
      <c r="B25" s="5"/>
      <c r="C25" s="5"/>
      <c r="D25" s="5"/>
      <c r="E25" s="5"/>
      <c r="F25" s="5"/>
      <c r="G25" s="5"/>
      <c r="H25" s="5"/>
      <c r="I25" s="5"/>
      <c r="J25" s="5"/>
      <c r="K25" s="5"/>
      <c r="L25" s="5"/>
      <c r="M25" s="5"/>
      <c r="N25" s="5"/>
      <c r="O25" s="5"/>
      <c r="P25" s="5"/>
      <c r="Q25" s="5"/>
      <c r="R25" s="5"/>
      <c r="S25" s="5"/>
    </row>
    <row r="26" spans="1:22">
      <c r="A26" s="5"/>
      <c r="B26" s="5"/>
      <c r="C26" s="5"/>
      <c r="D26" s="5"/>
      <c r="E26" s="5"/>
      <c r="F26" s="5"/>
      <c r="G26" s="5"/>
      <c r="H26" s="5"/>
      <c r="I26" s="5"/>
      <c r="J26" s="5"/>
      <c r="K26" s="5"/>
      <c r="L26" s="5"/>
      <c r="M26" s="5"/>
      <c r="N26" s="5"/>
      <c r="O26" s="5"/>
      <c r="P26" s="5"/>
      <c r="Q26" s="5"/>
      <c r="R26" s="5"/>
      <c r="S26" s="5"/>
    </row>
    <row r="27" spans="1:22">
      <c r="A27" s="5"/>
      <c r="B27" s="5"/>
      <c r="C27" s="5"/>
      <c r="D27" s="5"/>
      <c r="E27" s="5"/>
      <c r="F27" s="5"/>
      <c r="G27" s="5"/>
      <c r="H27" s="5"/>
      <c r="I27" s="5"/>
      <c r="J27" s="5"/>
      <c r="K27" s="5"/>
      <c r="L27" s="5"/>
      <c r="M27" s="5"/>
      <c r="N27" s="5"/>
      <c r="O27" s="5"/>
      <c r="P27" s="5"/>
      <c r="Q27" s="5"/>
      <c r="R27" s="5"/>
      <c r="S27" s="5"/>
    </row>
    <row r="28" spans="1:22">
      <c r="A28" s="5"/>
      <c r="B28" s="5"/>
      <c r="C28" s="5"/>
      <c r="D28" s="5"/>
      <c r="E28" s="5"/>
      <c r="F28" s="5"/>
      <c r="G28" s="5"/>
      <c r="H28" s="5"/>
      <c r="I28" s="5"/>
      <c r="J28" s="5"/>
      <c r="K28" s="5"/>
      <c r="L28" s="5"/>
      <c r="M28" s="5"/>
      <c r="N28" s="5"/>
      <c r="O28" s="5"/>
      <c r="P28" s="5"/>
      <c r="Q28" s="5"/>
      <c r="R28" s="5"/>
      <c r="S28" s="5"/>
    </row>
    <row r="29" spans="1:22">
      <c r="A29" s="5"/>
      <c r="B29" s="5"/>
      <c r="C29" s="5"/>
      <c r="D29" s="5"/>
      <c r="E29" s="5"/>
      <c r="F29" s="5"/>
      <c r="G29" s="5"/>
      <c r="H29" s="5"/>
      <c r="I29" s="5"/>
      <c r="J29" s="5"/>
      <c r="K29" s="5"/>
      <c r="L29" s="5"/>
      <c r="M29" s="5"/>
      <c r="N29" s="5"/>
      <c r="O29" s="5"/>
      <c r="P29" s="5"/>
      <c r="Q29" s="5"/>
      <c r="R29" s="5"/>
      <c r="S29" s="5"/>
    </row>
  </sheetData>
  <sheetProtection algorithmName="SHA-512" hashValue="BsEjqYxAC6F58GyU3wekTbGC3NJttiv/Zsa2C4NCzcNkpTyBne/MU0M2WCJ9q5LZNiQTazaJ8sqmrYjDsOJKlQ==" saltValue="Qzx2aEYKQV9zK9BYwCIvYg==" spinCount="100000" sheet="1" objects="1" scenarios="1"/>
  <mergeCells count="5">
    <mergeCell ref="I9:L9"/>
    <mergeCell ref="I12:L12"/>
    <mergeCell ref="I15:L15"/>
    <mergeCell ref="I18:L18"/>
    <mergeCell ref="I21:L21"/>
  </mergeCells>
  <pageMargins left="0.7" right="0.7" top="0.75" bottom="0.75" header="0.3" footer="0.3"/>
  <pageSetup orientation="portrait" r:id="rId1"/>
  <drawing r:id="rId2"/>
  <legacyDrawing r:id="rId3"/>
  <controls>
    <mc:AlternateContent xmlns:mc="http://schemas.openxmlformats.org/markup-compatibility/2006">
      <mc:Choice Requires="x14">
        <control shapeId="10251" r:id="rId4" name="OptionButton11">
          <controlPr defaultSize="0" autoLine="0" autoPict="0" r:id="rId5">
            <anchor moveWithCells="1">
              <from>
                <xdr:col>7</xdr:col>
                <xdr:colOff>83820</xdr:colOff>
                <xdr:row>20</xdr:row>
                <xdr:rowOff>60960</xdr:rowOff>
              </from>
              <to>
                <xdr:col>7</xdr:col>
                <xdr:colOff>541020</xdr:colOff>
                <xdr:row>20</xdr:row>
                <xdr:rowOff>289560</xdr:rowOff>
              </to>
            </anchor>
          </controlPr>
        </control>
      </mc:Choice>
      <mc:Fallback>
        <control shapeId="10251" r:id="rId4" name="OptionButton11"/>
      </mc:Fallback>
    </mc:AlternateContent>
    <mc:AlternateContent xmlns:mc="http://schemas.openxmlformats.org/markup-compatibility/2006">
      <mc:Choice Requires="x14">
        <control shapeId="10250" r:id="rId6" name="OptionButton10">
          <controlPr defaultSize="0" autoLine="0" autoPict="0" r:id="rId7">
            <anchor moveWithCells="1">
              <from>
                <xdr:col>7</xdr:col>
                <xdr:colOff>1744980</xdr:colOff>
                <xdr:row>20</xdr:row>
                <xdr:rowOff>60960</xdr:rowOff>
              </from>
              <to>
                <xdr:col>7</xdr:col>
                <xdr:colOff>3025140</xdr:colOff>
                <xdr:row>20</xdr:row>
                <xdr:rowOff>289560</xdr:rowOff>
              </to>
            </anchor>
          </controlPr>
        </control>
      </mc:Choice>
      <mc:Fallback>
        <control shapeId="10250" r:id="rId6" name="OptionButton10"/>
      </mc:Fallback>
    </mc:AlternateContent>
    <mc:AlternateContent xmlns:mc="http://schemas.openxmlformats.org/markup-compatibility/2006">
      <mc:Choice Requires="x14">
        <control shapeId="10248" r:id="rId8" name="OptionButton8">
          <controlPr defaultSize="0" autoLine="0" autoPict="0" r:id="rId9">
            <anchor moveWithCells="1">
              <from>
                <xdr:col>7</xdr:col>
                <xdr:colOff>1744980</xdr:colOff>
                <xdr:row>17</xdr:row>
                <xdr:rowOff>114300</xdr:rowOff>
              </from>
              <to>
                <xdr:col>7</xdr:col>
                <xdr:colOff>3025140</xdr:colOff>
                <xdr:row>17</xdr:row>
                <xdr:rowOff>342900</xdr:rowOff>
              </to>
            </anchor>
          </controlPr>
        </control>
      </mc:Choice>
      <mc:Fallback>
        <control shapeId="10248" r:id="rId8" name="OptionButton8"/>
      </mc:Fallback>
    </mc:AlternateContent>
    <mc:AlternateContent xmlns:mc="http://schemas.openxmlformats.org/markup-compatibility/2006">
      <mc:Choice Requires="x14">
        <control shapeId="10247" r:id="rId10" name="OptionButton7">
          <controlPr defaultSize="0" autoLine="0" autoPict="0" r:id="rId11">
            <anchor moveWithCells="1">
              <from>
                <xdr:col>7</xdr:col>
                <xdr:colOff>83820</xdr:colOff>
                <xdr:row>17</xdr:row>
                <xdr:rowOff>114300</xdr:rowOff>
              </from>
              <to>
                <xdr:col>7</xdr:col>
                <xdr:colOff>541020</xdr:colOff>
                <xdr:row>17</xdr:row>
                <xdr:rowOff>342900</xdr:rowOff>
              </to>
            </anchor>
          </controlPr>
        </control>
      </mc:Choice>
      <mc:Fallback>
        <control shapeId="10247" r:id="rId10" name="OptionButton7"/>
      </mc:Fallback>
    </mc:AlternateContent>
    <mc:AlternateContent xmlns:mc="http://schemas.openxmlformats.org/markup-compatibility/2006">
      <mc:Choice Requires="x14">
        <control shapeId="10246" r:id="rId12" name="OptionButton6">
          <controlPr defaultSize="0" autoLine="0" autoPict="0" r:id="rId13">
            <anchor moveWithCells="1">
              <from>
                <xdr:col>7</xdr:col>
                <xdr:colOff>1744980</xdr:colOff>
                <xdr:row>14</xdr:row>
                <xdr:rowOff>7620</xdr:rowOff>
              </from>
              <to>
                <xdr:col>7</xdr:col>
                <xdr:colOff>3025140</xdr:colOff>
                <xdr:row>14</xdr:row>
                <xdr:rowOff>236220</xdr:rowOff>
              </to>
            </anchor>
          </controlPr>
        </control>
      </mc:Choice>
      <mc:Fallback>
        <control shapeId="10246" r:id="rId12" name="OptionButton6"/>
      </mc:Fallback>
    </mc:AlternateContent>
    <mc:AlternateContent xmlns:mc="http://schemas.openxmlformats.org/markup-compatibility/2006">
      <mc:Choice Requires="x14">
        <control shapeId="10245" r:id="rId14" name="OptionButton5">
          <controlPr defaultSize="0" autoLine="0" autoPict="0" r:id="rId15">
            <anchor moveWithCells="1">
              <from>
                <xdr:col>7</xdr:col>
                <xdr:colOff>83820</xdr:colOff>
                <xdr:row>14</xdr:row>
                <xdr:rowOff>7620</xdr:rowOff>
              </from>
              <to>
                <xdr:col>7</xdr:col>
                <xdr:colOff>541020</xdr:colOff>
                <xdr:row>14</xdr:row>
                <xdr:rowOff>236220</xdr:rowOff>
              </to>
            </anchor>
          </controlPr>
        </control>
      </mc:Choice>
      <mc:Fallback>
        <control shapeId="10245" r:id="rId14" name="OptionButton5"/>
      </mc:Fallback>
    </mc:AlternateContent>
    <mc:AlternateContent xmlns:mc="http://schemas.openxmlformats.org/markup-compatibility/2006">
      <mc:Choice Requires="x14">
        <control shapeId="10244" r:id="rId16" name="OptionButton4">
          <controlPr defaultSize="0" autoLine="0" autoPict="0" r:id="rId17">
            <anchor moveWithCells="1">
              <from>
                <xdr:col>7</xdr:col>
                <xdr:colOff>1744980</xdr:colOff>
                <xdr:row>11</xdr:row>
                <xdr:rowOff>99060</xdr:rowOff>
              </from>
              <to>
                <xdr:col>7</xdr:col>
                <xdr:colOff>3025140</xdr:colOff>
                <xdr:row>11</xdr:row>
                <xdr:rowOff>327660</xdr:rowOff>
              </to>
            </anchor>
          </controlPr>
        </control>
      </mc:Choice>
      <mc:Fallback>
        <control shapeId="10244" r:id="rId16" name="OptionButton4"/>
      </mc:Fallback>
    </mc:AlternateContent>
    <mc:AlternateContent xmlns:mc="http://schemas.openxmlformats.org/markup-compatibility/2006">
      <mc:Choice Requires="x14">
        <control shapeId="10243" r:id="rId18" name="OptionButton3">
          <controlPr defaultSize="0" autoLine="0" autoPict="0" r:id="rId19">
            <anchor moveWithCells="1">
              <from>
                <xdr:col>7</xdr:col>
                <xdr:colOff>83820</xdr:colOff>
                <xdr:row>11</xdr:row>
                <xdr:rowOff>99060</xdr:rowOff>
              </from>
              <to>
                <xdr:col>7</xdr:col>
                <xdr:colOff>541020</xdr:colOff>
                <xdr:row>11</xdr:row>
                <xdr:rowOff>327660</xdr:rowOff>
              </to>
            </anchor>
          </controlPr>
        </control>
      </mc:Choice>
      <mc:Fallback>
        <control shapeId="10243" r:id="rId18" name="OptionButton3"/>
      </mc:Fallback>
    </mc:AlternateContent>
    <mc:AlternateContent xmlns:mc="http://schemas.openxmlformats.org/markup-compatibility/2006">
      <mc:Choice Requires="x14">
        <control shapeId="10242" r:id="rId20" name="OptionButton2">
          <controlPr defaultSize="0" autoLine="0" autoPict="0" r:id="rId21">
            <anchor moveWithCells="1">
              <from>
                <xdr:col>7</xdr:col>
                <xdr:colOff>1744980</xdr:colOff>
                <xdr:row>8</xdr:row>
                <xdr:rowOff>68580</xdr:rowOff>
              </from>
              <to>
                <xdr:col>7</xdr:col>
                <xdr:colOff>3025140</xdr:colOff>
                <xdr:row>9</xdr:row>
                <xdr:rowOff>0</xdr:rowOff>
              </to>
            </anchor>
          </controlPr>
        </control>
      </mc:Choice>
      <mc:Fallback>
        <control shapeId="10242" r:id="rId20" name="OptionButton2"/>
      </mc:Fallback>
    </mc:AlternateContent>
    <mc:AlternateContent xmlns:mc="http://schemas.openxmlformats.org/markup-compatibility/2006">
      <mc:Choice Requires="x14">
        <control shapeId="10241" r:id="rId22" name="OptionButton1">
          <controlPr defaultSize="0" autoLine="0" autoPict="0" r:id="rId23">
            <anchor moveWithCells="1">
              <from>
                <xdr:col>7</xdr:col>
                <xdr:colOff>83820</xdr:colOff>
                <xdr:row>8</xdr:row>
                <xdr:rowOff>68580</xdr:rowOff>
              </from>
              <to>
                <xdr:col>7</xdr:col>
                <xdr:colOff>541020</xdr:colOff>
                <xdr:row>9</xdr:row>
                <xdr:rowOff>0</xdr:rowOff>
              </to>
            </anchor>
          </controlPr>
        </control>
      </mc:Choice>
      <mc:Fallback>
        <control shapeId="10241" r:id="rId22" name="OptionButton1"/>
      </mc:Fallback>
    </mc:AlternateContent>
    <mc:AlternateContent xmlns:mc="http://schemas.openxmlformats.org/markup-compatibility/2006">
      <mc:Choice Requires="x14">
        <control shapeId="10253" r:id="rId24" name="OptionButton13">
          <controlPr defaultSize="0" autoLine="0" r:id="rId25">
            <anchor moveWithCells="1">
              <from>
                <xdr:col>7</xdr:col>
                <xdr:colOff>937260</xdr:colOff>
                <xdr:row>8</xdr:row>
                <xdr:rowOff>68580</xdr:rowOff>
              </from>
              <to>
                <xdr:col>7</xdr:col>
                <xdr:colOff>1348740</xdr:colOff>
                <xdr:row>9</xdr:row>
                <xdr:rowOff>0</xdr:rowOff>
              </to>
            </anchor>
          </controlPr>
        </control>
      </mc:Choice>
      <mc:Fallback>
        <control shapeId="10253" r:id="rId24" name="OptionButton13"/>
      </mc:Fallback>
    </mc:AlternateContent>
    <mc:AlternateContent xmlns:mc="http://schemas.openxmlformats.org/markup-compatibility/2006">
      <mc:Choice Requires="x14">
        <control shapeId="10254" r:id="rId26" name="OptionButton14">
          <controlPr defaultSize="0" autoLine="0" r:id="rId27">
            <anchor moveWithCells="1">
              <from>
                <xdr:col>7</xdr:col>
                <xdr:colOff>937260</xdr:colOff>
                <xdr:row>11</xdr:row>
                <xdr:rowOff>99060</xdr:rowOff>
              </from>
              <to>
                <xdr:col>7</xdr:col>
                <xdr:colOff>1348740</xdr:colOff>
                <xdr:row>11</xdr:row>
                <xdr:rowOff>327660</xdr:rowOff>
              </to>
            </anchor>
          </controlPr>
        </control>
      </mc:Choice>
      <mc:Fallback>
        <control shapeId="10254" r:id="rId26" name="OptionButton14"/>
      </mc:Fallback>
    </mc:AlternateContent>
    <mc:AlternateContent xmlns:mc="http://schemas.openxmlformats.org/markup-compatibility/2006">
      <mc:Choice Requires="x14">
        <control shapeId="10255" r:id="rId28" name="OptionButton15">
          <controlPr defaultSize="0" autoLine="0" r:id="rId29">
            <anchor moveWithCells="1">
              <from>
                <xdr:col>7</xdr:col>
                <xdr:colOff>937260</xdr:colOff>
                <xdr:row>14</xdr:row>
                <xdr:rowOff>7620</xdr:rowOff>
              </from>
              <to>
                <xdr:col>7</xdr:col>
                <xdr:colOff>1348740</xdr:colOff>
                <xdr:row>14</xdr:row>
                <xdr:rowOff>236220</xdr:rowOff>
              </to>
            </anchor>
          </controlPr>
        </control>
      </mc:Choice>
      <mc:Fallback>
        <control shapeId="10255" r:id="rId28" name="OptionButton15"/>
      </mc:Fallback>
    </mc:AlternateContent>
    <mc:AlternateContent xmlns:mc="http://schemas.openxmlformats.org/markup-compatibility/2006">
      <mc:Choice Requires="x14">
        <control shapeId="10256" r:id="rId30" name="OptionButton16">
          <controlPr defaultSize="0" autoLine="0" r:id="rId31">
            <anchor moveWithCells="1">
              <from>
                <xdr:col>7</xdr:col>
                <xdr:colOff>937260</xdr:colOff>
                <xdr:row>17</xdr:row>
                <xdr:rowOff>114300</xdr:rowOff>
              </from>
              <to>
                <xdr:col>7</xdr:col>
                <xdr:colOff>1348740</xdr:colOff>
                <xdr:row>17</xdr:row>
                <xdr:rowOff>342900</xdr:rowOff>
              </to>
            </anchor>
          </controlPr>
        </control>
      </mc:Choice>
      <mc:Fallback>
        <control shapeId="10256" r:id="rId30" name="OptionButton16"/>
      </mc:Fallback>
    </mc:AlternateContent>
    <mc:AlternateContent xmlns:mc="http://schemas.openxmlformats.org/markup-compatibility/2006">
      <mc:Choice Requires="x14">
        <control shapeId="10257" r:id="rId32" name="OptionButton17">
          <controlPr defaultSize="0" autoLine="0" r:id="rId33">
            <anchor moveWithCells="1">
              <from>
                <xdr:col>7</xdr:col>
                <xdr:colOff>937260</xdr:colOff>
                <xdr:row>20</xdr:row>
                <xdr:rowOff>60960</xdr:rowOff>
              </from>
              <to>
                <xdr:col>7</xdr:col>
                <xdr:colOff>1348740</xdr:colOff>
                <xdr:row>20</xdr:row>
                <xdr:rowOff>289560</xdr:rowOff>
              </to>
            </anchor>
          </controlPr>
        </control>
      </mc:Choice>
      <mc:Fallback>
        <control shapeId="10257" r:id="rId32" name="OptionButton17"/>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F7265-355D-4848-8034-D15668D60FEA}">
  <sheetPr codeName="Sheet9">
    <tabColor rgb="FF78BE20"/>
  </sheetPr>
  <dimension ref="A1:V29"/>
  <sheetViews>
    <sheetView showGridLines="0" zoomScale="80" zoomScaleNormal="80" workbookViewId="0">
      <selection activeCell="N19" sqref="N19"/>
    </sheetView>
  </sheetViews>
  <sheetFormatPr baseColWidth="10" defaultColWidth="0" defaultRowHeight="14.4" customHeight="1" zeroHeight="1"/>
  <cols>
    <col min="1" max="2" width="8.88671875" customWidth="1"/>
    <col min="3" max="3" width="3.44140625" bestFit="1" customWidth="1"/>
    <col min="4" max="4" width="3.33203125"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40.6640625" customWidth="1"/>
    <col min="13" max="13" width="8.88671875" customWidth="1"/>
    <col min="14" max="14" width="3.109375" customWidth="1"/>
    <col min="15" max="15" width="4.44140625" customWidth="1"/>
    <col min="16" max="16" width="8.88671875" hidden="1" customWidth="1"/>
    <col min="17" max="17" width="4.109375" hidden="1" customWidth="1"/>
    <col min="18"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ht="9.6" customHeight="1">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ht="10.199999999999999" customHeight="1">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37.200000000000003" customHeight="1">
      <c r="A8" s="5"/>
      <c r="B8" s="13"/>
      <c r="C8" s="25" t="s">
        <v>3</v>
      </c>
      <c r="D8" s="55">
        <v>16</v>
      </c>
      <c r="E8" s="25" t="s">
        <v>371</v>
      </c>
      <c r="F8" s="50">
        <f>_xlfn.XLOOKUP($D8,Respuesta!$C:$C,Respuesta!$A:$A)</f>
        <v>1.6</v>
      </c>
      <c r="G8" s="24"/>
      <c r="H8" s="7" t="str">
        <f>_xlfn.XLOOKUP($D8,Preguntas!$C:$C,Preguntas!$D:$D)</f>
        <v>Is there a record of disputes that I have been involved in?</v>
      </c>
      <c r="I8" s="2"/>
      <c r="J8" s="2"/>
      <c r="K8" s="2"/>
      <c r="L8" s="2"/>
      <c r="M8" s="5"/>
      <c r="N8" s="5"/>
      <c r="O8" s="5"/>
      <c r="P8" s="5"/>
      <c r="Q8" s="5"/>
      <c r="R8" s="5"/>
      <c r="S8" s="5"/>
    </row>
    <row r="9" spans="1:22" ht="44.4" customHeight="1">
      <c r="A9" s="5"/>
      <c r="B9" s="2"/>
      <c r="G9" s="2"/>
      <c r="H9" s="2"/>
      <c r="I9" s="134" t="str">
        <f>_xlfn.XLOOKUP(V9,Respuesta!$B:$B,Respuesta!$E:$E)</f>
        <v>Waiting for your answer.</v>
      </c>
      <c r="J9" s="135"/>
      <c r="K9" s="135"/>
      <c r="L9" s="135"/>
      <c r="M9" s="5"/>
      <c r="N9" s="5"/>
      <c r="O9" s="5"/>
      <c r="P9" s="5"/>
      <c r="Q9" s="5"/>
      <c r="R9" s="5"/>
      <c r="S9" s="5"/>
      <c r="T9" s="114">
        <v>3</v>
      </c>
      <c r="U9">
        <f>+D8</f>
        <v>16</v>
      </c>
      <c r="V9" t="str">
        <f>_xlfn.CONCAT(U9,T9)</f>
        <v>163</v>
      </c>
    </row>
    <row r="10" spans="1:22" ht="3"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23" t="s">
        <v>3</v>
      </c>
      <c r="D11" s="56">
        <v>17</v>
      </c>
      <c r="E11" s="23" t="s">
        <v>371</v>
      </c>
      <c r="F11" s="51">
        <f>_xlfn.XLOOKUP($D11,Respuesta!$C:$C,Respuesta!$A:$A)</f>
        <v>1.7</v>
      </c>
      <c r="G11" s="24"/>
      <c r="H11" s="22" t="str">
        <f>_xlfn.XLOOKUP($D11,Preguntas!$C:$C,Preguntas!$D:$D)</f>
        <v xml:space="preserve">Can I show that I have made a written public commitment not to offer or receive any bribes or other form of corruption? </v>
      </c>
      <c r="I11" s="2"/>
      <c r="J11" s="2"/>
      <c r="K11" s="2"/>
      <c r="L11" s="2"/>
      <c r="M11" s="5"/>
      <c r="N11" s="5"/>
      <c r="O11" s="5"/>
      <c r="P11" s="5"/>
      <c r="Q11" s="5"/>
      <c r="R11" s="5"/>
      <c r="S11" s="5"/>
      <c r="T11" s="114"/>
    </row>
    <row r="12" spans="1:22" ht="24.6" customHeight="1">
      <c r="A12" s="5"/>
      <c r="B12" s="2"/>
      <c r="G12" s="2"/>
      <c r="H12" s="2"/>
      <c r="I12" s="136" t="str">
        <f>_xlfn.XLOOKUP(V12,Respuesta!$B:$B,Respuesta!$E:$E)</f>
        <v>Waiting for your answer.</v>
      </c>
      <c r="J12" s="137"/>
      <c r="K12" s="137"/>
      <c r="L12" s="137"/>
      <c r="M12" s="5"/>
      <c r="N12" s="5"/>
      <c r="O12" s="5"/>
      <c r="P12" s="5"/>
      <c r="Q12" s="5"/>
      <c r="R12" s="5"/>
      <c r="S12" s="5"/>
      <c r="T12" s="114">
        <v>3</v>
      </c>
      <c r="U12">
        <f>D11</f>
        <v>17</v>
      </c>
      <c r="V12" t="str">
        <f>_xlfn.CONCAT(U12,T12)</f>
        <v>173</v>
      </c>
    </row>
    <row r="13" spans="1:22" ht="16.2" customHeight="1">
      <c r="A13" s="5"/>
      <c r="B13" s="2"/>
      <c r="C13" s="2"/>
      <c r="D13" s="2"/>
      <c r="E13" s="2"/>
      <c r="F13" s="2"/>
      <c r="G13" s="2"/>
      <c r="H13" s="2"/>
      <c r="I13" s="138"/>
      <c r="J13" s="139"/>
      <c r="K13" s="139"/>
      <c r="L13" s="139"/>
      <c r="M13" s="5"/>
      <c r="N13" s="5"/>
      <c r="O13" s="5"/>
      <c r="P13" s="5"/>
      <c r="Q13" s="5"/>
      <c r="R13" s="5"/>
      <c r="S13" s="5"/>
      <c r="T13" s="114"/>
    </row>
    <row r="14" spans="1:22" ht="27.6" customHeight="1">
      <c r="A14" s="5"/>
      <c r="B14" s="2"/>
      <c r="C14" s="6" t="s">
        <v>3</v>
      </c>
      <c r="D14" s="57">
        <v>18</v>
      </c>
      <c r="E14" s="6" t="s">
        <v>371</v>
      </c>
      <c r="F14" s="52">
        <v>1.4</v>
      </c>
      <c r="G14" s="2"/>
      <c r="H14" s="7" t="str">
        <f>_xlfn.XLOOKUP($D14,Preguntas!$C:$C,Preguntas!$D:$D)</f>
        <v>Do I know about anti-corruption legislation in my country?</v>
      </c>
      <c r="I14" s="2"/>
      <c r="J14" s="2"/>
      <c r="K14" s="2"/>
      <c r="L14" s="2"/>
      <c r="M14" s="5"/>
      <c r="N14" s="5"/>
      <c r="O14" s="5"/>
      <c r="P14" s="5"/>
      <c r="Q14" s="5"/>
      <c r="R14" s="5"/>
      <c r="S14" s="5"/>
      <c r="T14" s="114"/>
    </row>
    <row r="15" spans="1:22" ht="20.399999999999999" customHeight="1">
      <c r="A15" s="5"/>
      <c r="B15" s="2"/>
      <c r="G15" s="2"/>
      <c r="H15" s="2"/>
      <c r="I15" s="134" t="str">
        <f>_xlfn.XLOOKUP($V15,Respuesta!$B:$B,Respuesta!$E:$E)</f>
        <v>Waiting for your answer.</v>
      </c>
      <c r="J15" s="135"/>
      <c r="K15" s="135"/>
      <c r="L15" s="135"/>
      <c r="M15" s="5"/>
      <c r="N15" s="5"/>
      <c r="O15" s="5"/>
      <c r="P15" s="5"/>
      <c r="Q15" s="5"/>
      <c r="R15" s="5"/>
      <c r="S15" s="5"/>
      <c r="T15" s="114">
        <v>3</v>
      </c>
      <c r="U15">
        <f>+D14</f>
        <v>18</v>
      </c>
      <c r="V15" t="str">
        <f>_xlfn.CONCAT(U15,T15)</f>
        <v>183</v>
      </c>
    </row>
    <row r="16" spans="1:22" ht="46.2" customHeight="1">
      <c r="A16" s="5"/>
      <c r="B16" s="2"/>
      <c r="C16" s="6" t="s">
        <v>3</v>
      </c>
      <c r="D16" s="57">
        <v>19</v>
      </c>
      <c r="E16" s="6" t="s">
        <v>371</v>
      </c>
      <c r="F16" s="52">
        <v>1.4</v>
      </c>
      <c r="G16" s="2"/>
      <c r="H16" s="22" t="str">
        <f>_xlfn.XLOOKUP($D16,Preguntas!$C:$C,Preguntas!$D:$D)</f>
        <v>Do I do something to avoid participate or being forced to participate in corruption?</v>
      </c>
      <c r="I16" s="2"/>
      <c r="J16" s="2"/>
      <c r="K16" s="2"/>
      <c r="L16" s="2"/>
      <c r="M16" s="5"/>
      <c r="N16" s="5"/>
      <c r="O16" s="5"/>
      <c r="P16" s="5"/>
      <c r="Q16" s="11"/>
      <c r="R16" s="5"/>
      <c r="S16" s="5"/>
      <c r="T16" s="114"/>
    </row>
    <row r="17" spans="1:22" ht="28.2" customHeight="1">
      <c r="A17" s="5"/>
      <c r="B17" s="2"/>
      <c r="G17" s="2"/>
      <c r="H17" s="2"/>
      <c r="I17" s="134" t="str">
        <f>_xlfn.XLOOKUP($V17,Respuesta!$B:$B,Respuesta!$E:$E)</f>
        <v>Waiting for your answer.</v>
      </c>
      <c r="J17" s="135"/>
      <c r="K17" s="135"/>
      <c r="L17" s="135"/>
      <c r="M17" s="5"/>
      <c r="N17" s="5"/>
      <c r="O17" s="5"/>
      <c r="P17" s="5"/>
      <c r="Q17" s="5"/>
      <c r="R17" s="5"/>
      <c r="S17" s="5"/>
      <c r="T17" s="114">
        <v>3</v>
      </c>
      <c r="U17">
        <f>D16</f>
        <v>19</v>
      </c>
      <c r="V17" t="str">
        <f>_xlfn.CONCAT(U17,T17)</f>
        <v>193</v>
      </c>
    </row>
    <row r="18" spans="1:22" ht="6.6" customHeight="1">
      <c r="A18" s="5"/>
      <c r="B18" s="2"/>
      <c r="C18" s="2"/>
      <c r="D18" s="2"/>
      <c r="E18" s="2"/>
      <c r="F18" s="2"/>
      <c r="G18" s="2"/>
      <c r="H18" s="2"/>
      <c r="I18" s="2"/>
      <c r="J18" s="2"/>
      <c r="K18" s="2"/>
      <c r="L18" s="2"/>
      <c r="M18" s="5"/>
      <c r="N18" s="5"/>
      <c r="O18" s="5"/>
      <c r="P18" s="5"/>
      <c r="Q18" s="5"/>
      <c r="R18" s="5"/>
      <c r="S18" s="5"/>
      <c r="T18" s="114"/>
    </row>
    <row r="19" spans="1:22" ht="31.8" customHeight="1">
      <c r="A19" s="5"/>
      <c r="B19" s="2"/>
      <c r="C19" s="6" t="s">
        <v>3</v>
      </c>
      <c r="D19" s="57">
        <v>20</v>
      </c>
      <c r="E19" s="6" t="s">
        <v>371</v>
      </c>
      <c r="F19" s="52">
        <v>1.4</v>
      </c>
      <c r="G19" s="2"/>
      <c r="H19" s="7" t="str">
        <f>_xlfn.XLOOKUP($D19,Preguntas!$C:$C,Preguntas!$D:$D)</f>
        <v xml:space="preserve">Can I show that I have made a written public commitment to manage my forest according to FSC requirements? </v>
      </c>
      <c r="I19" s="2"/>
      <c r="J19" s="2"/>
      <c r="K19" s="2"/>
      <c r="L19" s="2"/>
      <c r="M19" s="5"/>
      <c r="N19" s="5"/>
      <c r="O19" s="5"/>
      <c r="P19" s="5"/>
      <c r="Q19" s="5"/>
      <c r="R19" s="5"/>
      <c r="S19" s="5"/>
      <c r="T19" s="114"/>
    </row>
    <row r="20" spans="1:22" ht="42" customHeight="1">
      <c r="A20" s="5"/>
      <c r="B20" s="2"/>
      <c r="G20" s="2"/>
      <c r="H20" s="2"/>
      <c r="I20" s="134" t="str">
        <f>_xlfn.XLOOKUP($V20,Respuesta!$B:$B,Respuesta!$E:$E)</f>
        <v>Waiting for your answer.</v>
      </c>
      <c r="J20" s="135"/>
      <c r="K20" s="135"/>
      <c r="L20" s="135"/>
      <c r="M20" s="5"/>
      <c r="N20" s="5"/>
      <c r="O20" s="5"/>
      <c r="P20" s="5"/>
      <c r="Q20" s="5"/>
      <c r="R20" s="5"/>
      <c r="S20" s="5"/>
      <c r="T20" s="114">
        <v>3</v>
      </c>
      <c r="U20">
        <f>D19</f>
        <v>20</v>
      </c>
      <c r="V20" t="str">
        <f>_xlfn.CONCAT(U20,T20)</f>
        <v>203</v>
      </c>
    </row>
    <row r="21" spans="1:22">
      <c r="A21" s="5"/>
      <c r="B21" s="2"/>
      <c r="C21" s="2"/>
      <c r="D21" s="2"/>
      <c r="E21" s="2"/>
      <c r="F21" s="2"/>
      <c r="G21" s="2"/>
      <c r="H21" s="2"/>
      <c r="I21" s="2"/>
      <c r="J21" s="2"/>
      <c r="K21" s="2"/>
      <c r="L21" s="2"/>
      <c r="M21" s="5"/>
      <c r="N21" s="5"/>
      <c r="O21" s="5"/>
      <c r="P21" s="5"/>
      <c r="Q21" s="5"/>
      <c r="R21" s="5"/>
      <c r="S21" s="5"/>
    </row>
    <row r="22" spans="1:22">
      <c r="A22" s="5"/>
      <c r="B22" s="2"/>
      <c r="C22" s="2"/>
      <c r="D22" s="2"/>
      <c r="E22" s="2"/>
      <c r="F22" s="2"/>
      <c r="G22" s="2"/>
      <c r="H22" s="2"/>
      <c r="I22" s="2"/>
      <c r="J22" s="2"/>
      <c r="K22" s="2"/>
      <c r="L22" s="2"/>
      <c r="M22" s="5"/>
      <c r="N22" s="5"/>
      <c r="O22" s="5"/>
      <c r="P22" s="5"/>
      <c r="Q22" s="5"/>
      <c r="R22" s="5"/>
      <c r="S22" s="5"/>
    </row>
    <row r="23" spans="1:22">
      <c r="A23" s="5"/>
      <c r="B23" s="2"/>
      <c r="C23" s="2"/>
      <c r="D23" s="2"/>
      <c r="E23" s="2"/>
      <c r="F23" s="2"/>
      <c r="G23" s="2"/>
      <c r="H23" s="2"/>
      <c r="I23" s="2"/>
      <c r="J23" s="2"/>
      <c r="K23" s="2"/>
      <c r="L23" s="2"/>
      <c r="M23" s="5"/>
      <c r="N23" s="5"/>
      <c r="O23" s="5"/>
      <c r="P23" s="5"/>
      <c r="Q23" s="5"/>
      <c r="R23" s="5"/>
      <c r="S23" s="5"/>
    </row>
    <row r="24" spans="1:22">
      <c r="A24" s="5"/>
      <c r="B24" s="5"/>
      <c r="C24" s="5"/>
      <c r="D24" s="5"/>
      <c r="E24" s="5"/>
      <c r="F24" s="5"/>
      <c r="G24" s="5"/>
      <c r="H24" s="5"/>
      <c r="I24" s="5"/>
      <c r="J24" s="5"/>
      <c r="K24" s="5"/>
      <c r="L24" s="5"/>
      <c r="M24" s="5"/>
      <c r="N24" s="5"/>
      <c r="O24" s="5"/>
      <c r="P24" s="5"/>
      <c r="Q24" s="5"/>
      <c r="R24" s="5"/>
      <c r="S24" s="5"/>
    </row>
    <row r="25" spans="1:22">
      <c r="A25" s="5"/>
      <c r="B25" s="5"/>
      <c r="C25" s="5"/>
      <c r="D25" s="5"/>
      <c r="E25" s="5"/>
      <c r="F25" s="5"/>
      <c r="G25" s="5"/>
      <c r="H25" s="5"/>
      <c r="I25" s="5"/>
      <c r="J25" s="5"/>
      <c r="K25" s="5"/>
      <c r="L25" s="5"/>
      <c r="M25" s="5"/>
      <c r="N25" s="5"/>
      <c r="O25" s="5"/>
      <c r="P25" s="5"/>
      <c r="Q25" s="5"/>
      <c r="R25" s="5"/>
      <c r="S25" s="5"/>
    </row>
    <row r="26" spans="1:22">
      <c r="A26" s="5"/>
      <c r="B26" s="5"/>
      <c r="C26" s="5"/>
      <c r="D26" s="5"/>
      <c r="E26" s="5"/>
      <c r="F26" s="5"/>
      <c r="G26" s="5"/>
      <c r="H26" s="5"/>
      <c r="I26" s="5"/>
      <c r="J26" s="5"/>
      <c r="K26" s="5"/>
      <c r="L26" s="5"/>
      <c r="M26" s="5"/>
      <c r="N26" s="5"/>
      <c r="O26" s="5"/>
      <c r="P26" s="5"/>
      <c r="Q26" s="5"/>
      <c r="R26" s="5"/>
      <c r="S26" s="5"/>
    </row>
    <row r="27" spans="1:22">
      <c r="A27" s="5"/>
      <c r="B27" s="5"/>
      <c r="C27" s="5"/>
      <c r="D27" s="5"/>
      <c r="E27" s="5"/>
      <c r="F27" s="5"/>
      <c r="G27" s="5"/>
      <c r="H27" s="5"/>
      <c r="I27" s="5"/>
      <c r="J27" s="5"/>
      <c r="K27" s="5"/>
      <c r="L27" s="5"/>
      <c r="M27" s="5"/>
      <c r="N27" s="5"/>
      <c r="O27" s="5"/>
      <c r="P27" s="5"/>
      <c r="Q27" s="5"/>
      <c r="R27" s="5"/>
      <c r="S27" s="5"/>
    </row>
    <row r="28" spans="1:22">
      <c r="A28" s="5"/>
      <c r="B28" s="5"/>
      <c r="C28" s="5"/>
      <c r="D28" s="5"/>
      <c r="E28" s="5"/>
      <c r="F28" s="5"/>
      <c r="G28" s="5"/>
      <c r="H28" s="5"/>
      <c r="I28" s="5"/>
      <c r="J28" s="5"/>
      <c r="K28" s="5"/>
      <c r="L28" s="5"/>
      <c r="M28" s="5"/>
      <c r="N28" s="5"/>
      <c r="O28" s="5"/>
      <c r="P28" s="5"/>
      <c r="Q28" s="5"/>
      <c r="R28" s="5"/>
      <c r="S28" s="5"/>
    </row>
    <row r="29" spans="1:22" ht="14.4" customHeight="1"/>
  </sheetData>
  <sheetProtection algorithmName="SHA-512" hashValue="hmm7UdSmXUcMasKVI+G9IlDInuTGe4/86nZBpumS6Y/zmLzD/jSKvgrQqU8790HMrJSpYly8qK8h9AITewIz5Q==" saltValue="5BHq0je5DMFIeaO3BCFg6A==" spinCount="100000" sheet="1" objects="1" scenarios="1"/>
  <mergeCells count="5">
    <mergeCell ref="I9:L9"/>
    <mergeCell ref="I15:L15"/>
    <mergeCell ref="I17:L17"/>
    <mergeCell ref="I20:L20"/>
    <mergeCell ref="I12:L13"/>
  </mergeCells>
  <pageMargins left="0.7" right="0.7" top="0.75" bottom="0.75" header="0.3" footer="0.3"/>
  <pageSetup orientation="portrait" horizontalDpi="1200" verticalDpi="1200" r:id="rId1"/>
  <drawing r:id="rId2"/>
  <legacyDrawing r:id="rId3"/>
  <controls>
    <mc:AlternateContent xmlns:mc="http://schemas.openxmlformats.org/markup-compatibility/2006">
      <mc:Choice Requires="x14">
        <control shapeId="12300" r:id="rId4" name="OptionButton12">
          <controlPr defaultSize="0" autoLine="0" r:id="rId5">
            <anchor moveWithCells="1">
              <from>
                <xdr:col>7</xdr:col>
                <xdr:colOff>1813560</xdr:colOff>
                <xdr:row>19</xdr:row>
                <xdr:rowOff>68580</xdr:rowOff>
              </from>
              <to>
                <xdr:col>7</xdr:col>
                <xdr:colOff>3093720</xdr:colOff>
                <xdr:row>19</xdr:row>
                <xdr:rowOff>297180</xdr:rowOff>
              </to>
            </anchor>
          </controlPr>
        </control>
      </mc:Choice>
      <mc:Fallback>
        <control shapeId="12300" r:id="rId4" name="OptionButton12"/>
      </mc:Fallback>
    </mc:AlternateContent>
    <mc:AlternateContent xmlns:mc="http://schemas.openxmlformats.org/markup-compatibility/2006">
      <mc:Choice Requires="x14">
        <control shapeId="12299" r:id="rId6" name="OptionButton11">
          <controlPr defaultSize="0" autoLine="0" autoPict="0" r:id="rId7">
            <anchor moveWithCells="1">
              <from>
                <xdr:col>7</xdr:col>
                <xdr:colOff>83820</xdr:colOff>
                <xdr:row>19</xdr:row>
                <xdr:rowOff>68580</xdr:rowOff>
              </from>
              <to>
                <xdr:col>7</xdr:col>
                <xdr:colOff>541020</xdr:colOff>
                <xdr:row>19</xdr:row>
                <xdr:rowOff>297180</xdr:rowOff>
              </to>
            </anchor>
          </controlPr>
        </control>
      </mc:Choice>
      <mc:Fallback>
        <control shapeId="12299" r:id="rId6" name="OptionButton11"/>
      </mc:Fallback>
    </mc:AlternateContent>
    <mc:AlternateContent xmlns:mc="http://schemas.openxmlformats.org/markup-compatibility/2006">
      <mc:Choice Requires="x14">
        <control shapeId="12298" r:id="rId8" name="OptionButton10">
          <controlPr defaultSize="0" autoLine="0" r:id="rId9">
            <anchor moveWithCells="1">
              <from>
                <xdr:col>7</xdr:col>
                <xdr:colOff>1059180</xdr:colOff>
                <xdr:row>19</xdr:row>
                <xdr:rowOff>68580</xdr:rowOff>
              </from>
              <to>
                <xdr:col>7</xdr:col>
                <xdr:colOff>1470660</xdr:colOff>
                <xdr:row>19</xdr:row>
                <xdr:rowOff>297180</xdr:rowOff>
              </to>
            </anchor>
          </controlPr>
        </control>
      </mc:Choice>
      <mc:Fallback>
        <control shapeId="12298" r:id="rId8" name="OptionButton10"/>
      </mc:Fallback>
    </mc:AlternateContent>
    <mc:AlternateContent xmlns:mc="http://schemas.openxmlformats.org/markup-compatibility/2006">
      <mc:Choice Requires="x14">
        <control shapeId="12296" r:id="rId10" name="OptionButton8">
          <controlPr defaultSize="0" autoLine="0" r:id="rId11">
            <anchor moveWithCells="1">
              <from>
                <xdr:col>7</xdr:col>
                <xdr:colOff>1813560</xdr:colOff>
                <xdr:row>16</xdr:row>
                <xdr:rowOff>91440</xdr:rowOff>
              </from>
              <to>
                <xdr:col>7</xdr:col>
                <xdr:colOff>3093720</xdr:colOff>
                <xdr:row>16</xdr:row>
                <xdr:rowOff>320040</xdr:rowOff>
              </to>
            </anchor>
          </controlPr>
        </control>
      </mc:Choice>
      <mc:Fallback>
        <control shapeId="12296" r:id="rId10" name="OptionButton8"/>
      </mc:Fallback>
    </mc:AlternateContent>
    <mc:AlternateContent xmlns:mc="http://schemas.openxmlformats.org/markup-compatibility/2006">
      <mc:Choice Requires="x14">
        <control shapeId="12295" r:id="rId12" name="OptionButton7">
          <controlPr defaultSize="0" autoLine="0" r:id="rId13">
            <anchor moveWithCells="1">
              <from>
                <xdr:col>7</xdr:col>
                <xdr:colOff>83820</xdr:colOff>
                <xdr:row>16</xdr:row>
                <xdr:rowOff>91440</xdr:rowOff>
              </from>
              <to>
                <xdr:col>7</xdr:col>
                <xdr:colOff>541020</xdr:colOff>
                <xdr:row>16</xdr:row>
                <xdr:rowOff>320040</xdr:rowOff>
              </to>
            </anchor>
          </controlPr>
        </control>
      </mc:Choice>
      <mc:Fallback>
        <control shapeId="12295" r:id="rId12" name="OptionButton7"/>
      </mc:Fallback>
    </mc:AlternateContent>
    <mc:AlternateContent xmlns:mc="http://schemas.openxmlformats.org/markup-compatibility/2006">
      <mc:Choice Requires="x14">
        <control shapeId="12294" r:id="rId14" name="OptionButton6">
          <controlPr defaultSize="0" autoLine="0" r:id="rId15">
            <anchor moveWithCells="1">
              <from>
                <xdr:col>7</xdr:col>
                <xdr:colOff>1813560</xdr:colOff>
                <xdr:row>14</xdr:row>
                <xdr:rowOff>83820</xdr:rowOff>
              </from>
              <to>
                <xdr:col>7</xdr:col>
                <xdr:colOff>3093720</xdr:colOff>
                <xdr:row>15</xdr:row>
                <xdr:rowOff>53340</xdr:rowOff>
              </to>
            </anchor>
          </controlPr>
        </control>
      </mc:Choice>
      <mc:Fallback>
        <control shapeId="12294" r:id="rId14" name="OptionButton6"/>
      </mc:Fallback>
    </mc:AlternateContent>
    <mc:AlternateContent xmlns:mc="http://schemas.openxmlformats.org/markup-compatibility/2006">
      <mc:Choice Requires="x14">
        <control shapeId="12293" r:id="rId16" name="OptionButton5">
          <controlPr defaultSize="0" autoLine="0" r:id="rId17">
            <anchor moveWithCells="1">
              <from>
                <xdr:col>7</xdr:col>
                <xdr:colOff>83820</xdr:colOff>
                <xdr:row>14</xdr:row>
                <xdr:rowOff>76200</xdr:rowOff>
              </from>
              <to>
                <xdr:col>7</xdr:col>
                <xdr:colOff>541020</xdr:colOff>
                <xdr:row>15</xdr:row>
                <xdr:rowOff>45720</xdr:rowOff>
              </to>
            </anchor>
          </controlPr>
        </control>
      </mc:Choice>
      <mc:Fallback>
        <control shapeId="12293" r:id="rId16" name="OptionButton5"/>
      </mc:Fallback>
    </mc:AlternateContent>
    <mc:AlternateContent xmlns:mc="http://schemas.openxmlformats.org/markup-compatibility/2006">
      <mc:Choice Requires="x14">
        <control shapeId="12292" r:id="rId18" name="OptionButton4">
          <controlPr defaultSize="0" autoLine="0" r:id="rId19">
            <anchor moveWithCells="1">
              <from>
                <xdr:col>7</xdr:col>
                <xdr:colOff>1813560</xdr:colOff>
                <xdr:row>11</xdr:row>
                <xdr:rowOff>175260</xdr:rowOff>
              </from>
              <to>
                <xdr:col>7</xdr:col>
                <xdr:colOff>3093720</xdr:colOff>
                <xdr:row>12</xdr:row>
                <xdr:rowOff>91440</xdr:rowOff>
              </to>
            </anchor>
          </controlPr>
        </control>
      </mc:Choice>
      <mc:Fallback>
        <control shapeId="12292" r:id="rId18" name="OptionButton4"/>
      </mc:Fallback>
    </mc:AlternateContent>
    <mc:AlternateContent xmlns:mc="http://schemas.openxmlformats.org/markup-compatibility/2006">
      <mc:Choice Requires="x14">
        <control shapeId="12291" r:id="rId20" name="OptionButton3">
          <controlPr defaultSize="0" autoLine="0" r:id="rId21">
            <anchor moveWithCells="1">
              <from>
                <xdr:col>7</xdr:col>
                <xdr:colOff>83820</xdr:colOff>
                <xdr:row>11</xdr:row>
                <xdr:rowOff>144780</xdr:rowOff>
              </from>
              <to>
                <xdr:col>7</xdr:col>
                <xdr:colOff>541020</xdr:colOff>
                <xdr:row>12</xdr:row>
                <xdr:rowOff>60960</xdr:rowOff>
              </to>
            </anchor>
          </controlPr>
        </control>
      </mc:Choice>
      <mc:Fallback>
        <control shapeId="12291" r:id="rId20" name="OptionButton3"/>
      </mc:Fallback>
    </mc:AlternateContent>
    <mc:AlternateContent xmlns:mc="http://schemas.openxmlformats.org/markup-compatibility/2006">
      <mc:Choice Requires="x14">
        <control shapeId="12290" r:id="rId22" name="OptionButton2">
          <controlPr defaultSize="0" autoLine="0" r:id="rId23">
            <anchor moveWithCells="1">
              <from>
                <xdr:col>7</xdr:col>
                <xdr:colOff>1813560</xdr:colOff>
                <xdr:row>8</xdr:row>
                <xdr:rowOff>137160</xdr:rowOff>
              </from>
              <to>
                <xdr:col>7</xdr:col>
                <xdr:colOff>3093720</xdr:colOff>
                <xdr:row>8</xdr:row>
                <xdr:rowOff>365760</xdr:rowOff>
              </to>
            </anchor>
          </controlPr>
        </control>
      </mc:Choice>
      <mc:Fallback>
        <control shapeId="12290" r:id="rId22" name="OptionButton2"/>
      </mc:Fallback>
    </mc:AlternateContent>
    <mc:AlternateContent xmlns:mc="http://schemas.openxmlformats.org/markup-compatibility/2006">
      <mc:Choice Requires="x14">
        <control shapeId="12289" r:id="rId24" name="OptionButton1">
          <controlPr defaultSize="0" autoLine="0" autoPict="0" r:id="rId25">
            <anchor moveWithCells="1">
              <from>
                <xdr:col>7</xdr:col>
                <xdr:colOff>83820</xdr:colOff>
                <xdr:row>8</xdr:row>
                <xdr:rowOff>137160</xdr:rowOff>
              </from>
              <to>
                <xdr:col>7</xdr:col>
                <xdr:colOff>541020</xdr:colOff>
                <xdr:row>8</xdr:row>
                <xdr:rowOff>365760</xdr:rowOff>
              </to>
            </anchor>
          </controlPr>
        </control>
      </mc:Choice>
      <mc:Fallback>
        <control shapeId="12289" r:id="rId24" name="OptionButton1"/>
      </mc:Fallback>
    </mc:AlternateContent>
    <mc:AlternateContent xmlns:mc="http://schemas.openxmlformats.org/markup-compatibility/2006">
      <mc:Choice Requires="x14">
        <control shapeId="12301" r:id="rId26" name="OptionButton13">
          <controlPr defaultSize="0" autoLine="0" r:id="rId27">
            <anchor moveWithCells="1">
              <from>
                <xdr:col>7</xdr:col>
                <xdr:colOff>1059180</xdr:colOff>
                <xdr:row>8</xdr:row>
                <xdr:rowOff>137160</xdr:rowOff>
              </from>
              <to>
                <xdr:col>7</xdr:col>
                <xdr:colOff>1470660</xdr:colOff>
                <xdr:row>8</xdr:row>
                <xdr:rowOff>365760</xdr:rowOff>
              </to>
            </anchor>
          </controlPr>
        </control>
      </mc:Choice>
      <mc:Fallback>
        <control shapeId="12301" r:id="rId26" name="OptionButton13"/>
      </mc:Fallback>
    </mc:AlternateContent>
    <mc:AlternateContent xmlns:mc="http://schemas.openxmlformats.org/markup-compatibility/2006">
      <mc:Choice Requires="x14">
        <control shapeId="12302" r:id="rId28" name="OptionButton14">
          <controlPr defaultSize="0" autoLine="0" r:id="rId29">
            <anchor moveWithCells="1">
              <from>
                <xdr:col>7</xdr:col>
                <xdr:colOff>1059180</xdr:colOff>
                <xdr:row>11</xdr:row>
                <xdr:rowOff>160020</xdr:rowOff>
              </from>
              <to>
                <xdr:col>7</xdr:col>
                <xdr:colOff>1470660</xdr:colOff>
                <xdr:row>12</xdr:row>
                <xdr:rowOff>76200</xdr:rowOff>
              </to>
            </anchor>
          </controlPr>
        </control>
      </mc:Choice>
      <mc:Fallback>
        <control shapeId="12302" r:id="rId28" name="OptionButton14"/>
      </mc:Fallback>
    </mc:AlternateContent>
    <mc:AlternateContent xmlns:mc="http://schemas.openxmlformats.org/markup-compatibility/2006">
      <mc:Choice Requires="x14">
        <control shapeId="12303" r:id="rId30" name="OptionButton15">
          <controlPr defaultSize="0" autoLine="0" r:id="rId31">
            <anchor moveWithCells="1">
              <from>
                <xdr:col>7</xdr:col>
                <xdr:colOff>1059180</xdr:colOff>
                <xdr:row>14</xdr:row>
                <xdr:rowOff>76200</xdr:rowOff>
              </from>
              <to>
                <xdr:col>7</xdr:col>
                <xdr:colOff>1470660</xdr:colOff>
                <xdr:row>15</xdr:row>
                <xdr:rowOff>45720</xdr:rowOff>
              </to>
            </anchor>
          </controlPr>
        </control>
      </mc:Choice>
      <mc:Fallback>
        <control shapeId="12303" r:id="rId30" name="OptionButton15"/>
      </mc:Fallback>
    </mc:AlternateContent>
    <mc:AlternateContent xmlns:mc="http://schemas.openxmlformats.org/markup-compatibility/2006">
      <mc:Choice Requires="x14">
        <control shapeId="12304" r:id="rId32" name="OptionButton16">
          <controlPr defaultSize="0" autoLine="0" r:id="rId33">
            <anchor moveWithCells="1">
              <from>
                <xdr:col>7</xdr:col>
                <xdr:colOff>1059180</xdr:colOff>
                <xdr:row>16</xdr:row>
                <xdr:rowOff>91440</xdr:rowOff>
              </from>
              <to>
                <xdr:col>7</xdr:col>
                <xdr:colOff>1470660</xdr:colOff>
                <xdr:row>16</xdr:row>
                <xdr:rowOff>320040</xdr:rowOff>
              </to>
            </anchor>
          </controlPr>
        </control>
      </mc:Choice>
      <mc:Fallback>
        <control shapeId="12304" r:id="rId32" name="OptionButton16"/>
      </mc:Fallback>
    </mc:AlternateContent>
  </control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BFBA-262A-469F-A649-F570D489CACB}">
  <sheetPr codeName="Sheet10">
    <tabColor rgb="FF61A5C2"/>
  </sheetPr>
  <dimension ref="A1:AD37"/>
  <sheetViews>
    <sheetView showGridLines="0" zoomScale="80" zoomScaleNormal="80" workbookViewId="0">
      <selection activeCell="G10" sqref="G10"/>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23.6640625" customWidth="1"/>
    <col min="7" max="7" width="48.77734375" customWidth="1"/>
    <col min="8" max="8" width="15.5546875" customWidth="1"/>
    <col min="9" max="9" width="14.21875" customWidth="1"/>
    <col min="10" max="10" width="9.88671875" customWidth="1"/>
    <col min="11" max="11" width="23.44140625" customWidth="1"/>
    <col min="12" max="12" width="8.88671875" customWidth="1"/>
    <col min="13" max="13" width="3.109375" customWidth="1"/>
    <col min="14" max="14" width="4.44140625" customWidth="1"/>
    <col min="15" max="15" width="9" customWidth="1"/>
    <col min="16" max="16" width="4.109375" hidden="1" customWidth="1"/>
    <col min="17" max="16384" width="8.88671875" hidden="1"/>
  </cols>
  <sheetData>
    <row r="1" spans="1:30">
      <c r="A1" s="104"/>
      <c r="B1" s="104"/>
      <c r="C1" s="104"/>
      <c r="D1" s="104"/>
      <c r="E1" s="104"/>
      <c r="F1" s="104"/>
      <c r="G1" s="104"/>
      <c r="H1" s="104"/>
      <c r="I1" s="104"/>
      <c r="J1" s="104"/>
      <c r="K1" s="104"/>
      <c r="L1" s="104"/>
      <c r="M1" s="104"/>
      <c r="N1" s="104"/>
      <c r="O1" s="104"/>
      <c r="P1" s="8"/>
      <c r="Q1" s="8"/>
      <c r="R1" s="8"/>
    </row>
    <row r="2" spans="1:30">
      <c r="A2" s="104"/>
      <c r="B2" s="104"/>
      <c r="C2" s="104"/>
      <c r="D2" s="104"/>
      <c r="E2" s="104"/>
      <c r="F2" s="104"/>
      <c r="G2" s="104"/>
      <c r="H2" s="104"/>
      <c r="I2" s="104"/>
      <c r="J2" s="104"/>
      <c r="K2" s="104"/>
      <c r="L2" s="104"/>
      <c r="M2" s="104"/>
      <c r="N2" s="104"/>
      <c r="O2" s="104"/>
      <c r="P2" s="8"/>
      <c r="Q2" s="8"/>
      <c r="R2" s="8"/>
    </row>
    <row r="3" spans="1:30">
      <c r="A3" s="104"/>
      <c r="B3" s="104"/>
      <c r="C3" s="104"/>
      <c r="D3" s="104"/>
      <c r="E3" s="104"/>
      <c r="F3" s="104"/>
      <c r="G3" s="104"/>
      <c r="H3" s="104"/>
      <c r="I3" s="104"/>
      <c r="J3" s="104"/>
      <c r="K3" s="104"/>
      <c r="L3" s="104"/>
      <c r="M3" s="104"/>
      <c r="N3" s="104"/>
      <c r="O3" s="104"/>
      <c r="P3" s="8"/>
      <c r="Q3" s="8"/>
      <c r="R3" s="8"/>
    </row>
    <row r="4" spans="1:30" ht="9.6" customHeight="1">
      <c r="A4" s="104"/>
      <c r="B4" s="104"/>
      <c r="C4" s="104"/>
      <c r="D4" s="104"/>
      <c r="E4" s="104"/>
      <c r="F4" s="104"/>
      <c r="G4" s="104"/>
      <c r="H4" s="104"/>
      <c r="I4" s="104"/>
      <c r="J4" s="104"/>
      <c r="K4" s="104"/>
      <c r="L4" s="104"/>
      <c r="M4" s="104"/>
      <c r="N4" s="104"/>
      <c r="O4" s="104"/>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37.200000000000003" customHeight="1">
      <c r="A8" s="5"/>
      <c r="B8" s="13"/>
      <c r="C8" s="25"/>
      <c r="D8" s="26"/>
      <c r="E8" s="96"/>
      <c r="F8" s="26"/>
      <c r="G8" s="7"/>
      <c r="H8" s="27"/>
      <c r="I8" s="27"/>
      <c r="J8" s="27"/>
      <c r="K8" s="27"/>
      <c r="L8" s="5"/>
      <c r="M8" s="5"/>
      <c r="N8" s="5"/>
      <c r="O8" s="5"/>
      <c r="P8" s="5"/>
      <c r="Q8" s="5"/>
      <c r="R8" s="5"/>
    </row>
    <row r="9" spans="1:30" ht="27" customHeight="1">
      <c r="A9" s="5"/>
      <c r="B9" s="2"/>
      <c r="D9" s="106" t="s">
        <v>2</v>
      </c>
      <c r="E9" s="106" t="s">
        <v>370</v>
      </c>
      <c r="F9" s="106" t="s">
        <v>367</v>
      </c>
      <c r="G9" s="106" t="s">
        <v>368</v>
      </c>
      <c r="H9" s="107" t="s">
        <v>369</v>
      </c>
      <c r="I9" s="107" t="s">
        <v>15</v>
      </c>
      <c r="J9" s="28"/>
      <c r="K9" s="28"/>
      <c r="L9" s="5"/>
      <c r="M9" s="5"/>
      <c r="N9" s="5"/>
      <c r="O9" s="5"/>
      <c r="P9" s="5"/>
      <c r="Q9" s="5"/>
      <c r="R9" s="5"/>
    </row>
    <row r="10" spans="1:30" ht="30" customHeight="1">
      <c r="A10" s="5"/>
      <c r="B10" s="2"/>
      <c r="C10" s="2"/>
      <c r="D10" s="39">
        <f>IF(AD11 = 0,"", AD11 )</f>
        <v>11</v>
      </c>
      <c r="E10" s="39">
        <f>IF(IFERROR(_xlfn.XLOOKUP($D10,Respuesta!$C:$C,Respuesta!$A:$A),0) = 0,"", _xlfn.XLOOKUP($D10,Respuesta!$C:$C,Respuesta!$A:$A))</f>
        <v>1.4</v>
      </c>
      <c r="F10" s="37" t="str">
        <f>IF(IFERROR(_xlfn.XLOOKUP($AB11,Respuesta!$B:$B,Respuesta!$I:$I),0) = 0,"", _xlfn.XLOOKUP($AB11,Respuesta!$B:$B,Respuesta!$I:$I))</f>
        <v>Identify Monitor and register</v>
      </c>
      <c r="G10" s="37" t="str">
        <f>IF(IFERROR(_xlfn.XLOOKUP($AB11,Respuesta!$B:$B,Respuesta!$E:$E),0) =0,"",(_xlfn.XLOOKUP($AB11,Respuesta!$B:$B,Respuesta!$E:$E)))</f>
        <v>Identify and register illegal activities.</v>
      </c>
      <c r="H10" s="115"/>
      <c r="I10" s="115"/>
      <c r="J10" s="27"/>
      <c r="K10" s="27"/>
      <c r="L10" s="5"/>
      <c r="M10" s="5"/>
      <c r="N10" s="5"/>
      <c r="O10" s="5"/>
      <c r="P10" s="5"/>
      <c r="Q10" s="5"/>
      <c r="R10" s="5"/>
      <c r="W10" t="s">
        <v>19</v>
      </c>
      <c r="X10" t="s">
        <v>17</v>
      </c>
      <c r="Y10" t="s">
        <v>6</v>
      </c>
      <c r="AB10" t="s">
        <v>19</v>
      </c>
      <c r="AC10" t="s">
        <v>17</v>
      </c>
      <c r="AD10" t="s">
        <v>6</v>
      </c>
    </row>
    <row r="11" spans="1:30" ht="30" customHeight="1">
      <c r="A11" s="5"/>
      <c r="B11" s="2"/>
      <c r="C11" s="23"/>
      <c r="D11" s="39">
        <f t="shared" ref="D11:D28" si="0">IF(AD12 = 0,"", AD12 )</f>
        <v>14</v>
      </c>
      <c r="E11" s="39">
        <f>IF(IFERROR(_xlfn.XLOOKUP($D11,Respuesta!$C:$C,Respuesta!$A:$A),0) = 0,"", _xlfn.XLOOKUP($D11,Respuesta!$C:$C,Respuesta!$A:$A))</f>
        <v>1.6</v>
      </c>
      <c r="F11" s="37" t="str">
        <f>IF(IFERROR(_xlfn.XLOOKUP($AB12,Respuesta!$B:$B,Respuesta!$I:$I),0) = 0,"", _xlfn.XLOOKUP($AB12,Respuesta!$B:$B,Respuesta!$I:$I))</f>
        <v>Identify Monitor and register</v>
      </c>
      <c r="G11" s="37" t="str">
        <f>IF(IFERROR(_xlfn.XLOOKUP($AB12,Respuesta!$B:$B,Respuesta!$E:$E),0) =0,"",(_xlfn.XLOOKUP($AB12,Respuesta!$B:$B,Respuesta!$E:$E)))</f>
        <v>Identify disputes of written  or customary law.</v>
      </c>
      <c r="H11" s="115"/>
      <c r="I11" s="115"/>
      <c r="J11" s="27"/>
      <c r="K11" s="27"/>
      <c r="L11" s="5"/>
      <c r="M11" s="5"/>
      <c r="N11" s="5"/>
      <c r="O11" s="5"/>
      <c r="P11" s="5"/>
      <c r="Q11" s="5"/>
      <c r="R11" s="5"/>
      <c r="W11" t="str">
        <f>'P 1.A'!V9</f>
        <v>11</v>
      </c>
      <c r="X11" t="str">
        <f>_xlfn.XLOOKUP(W11,Respuesta!B:B,Respuesta!H:H)</f>
        <v/>
      </c>
      <c r="Y11">
        <f>_xlfn.XLOOKUP(W11,Respuesta!B:B,Respuesta!C:C)</f>
        <v>1</v>
      </c>
      <c r="AB11" t="str" cm="1">
        <f t="array" ref="AB11:AB13">_xlfn._xlws.FILTER(W11:W30,$X$11:$X$30 = "Si","")</f>
        <v>112</v>
      </c>
      <c r="AD11" cm="1">
        <f t="array" ref="AD11:AD13">_xlfn._xlws.FILTER(Y11:Y30,$X$11:$X$30 = "Si","Sin Datos")</f>
        <v>11</v>
      </c>
    </row>
    <row r="12" spans="1:30" ht="30" customHeight="1">
      <c r="A12" s="5"/>
      <c r="B12" s="2"/>
      <c r="D12" s="39">
        <f t="shared" si="0"/>
        <v>15</v>
      </c>
      <c r="E12" s="39">
        <f>IF(IFERROR(_xlfn.XLOOKUP($D12,Respuesta!$C:$C,Respuesta!$A:$A),0) = 0,"", _xlfn.XLOOKUP($D12,Respuesta!$C:$C,Respuesta!$A:$A))</f>
        <v>1.6</v>
      </c>
      <c r="F12" s="37" t="str">
        <f>IF(IFERROR(_xlfn.XLOOKUP($AB13,Respuesta!$B:$B,Respuesta!$I:$I),0) = 0,"", _xlfn.XLOOKUP($AB13,Respuesta!$B:$B,Respuesta!$I:$I))</f>
        <v>Documents</v>
      </c>
      <c r="G12" s="37" t="str">
        <f>IF(IFERROR(_xlfn.XLOOKUP($AB13,Respuesta!$B:$B,Respuesta!$E:$E),0) =0,"",(_xlfn.XLOOKUP($AB13,Respuesta!$B:$B,Respuesta!$E:$E)))</f>
        <v xml:space="preserve">
Procedure how to resolve disputes about written or costumary law with neighbors.</v>
      </c>
      <c r="H12" s="116" t="s">
        <v>684</v>
      </c>
      <c r="I12" s="116"/>
      <c r="J12" s="30"/>
      <c r="K12" s="30"/>
      <c r="L12" s="5"/>
      <c r="M12" s="5"/>
      <c r="N12" s="5"/>
      <c r="O12" s="5"/>
      <c r="P12" s="5"/>
      <c r="Q12" s="5"/>
      <c r="R12" s="5"/>
      <c r="W12" t="str">
        <f>'P 1.A'!V12</f>
        <v>23</v>
      </c>
      <c r="X12" t="str">
        <f>_xlfn.XLOOKUP(W12,Respuesta!B:B,Respuesta!H:H)</f>
        <v/>
      </c>
      <c r="Y12">
        <f>_xlfn.XLOOKUP(W12,Respuesta!B:B,Respuesta!C:C)</f>
        <v>2</v>
      </c>
      <c r="AB12" t="str">
        <v>142</v>
      </c>
      <c r="AD12">
        <v>14</v>
      </c>
    </row>
    <row r="13" spans="1:30" ht="30" customHeight="1">
      <c r="A13" s="5"/>
      <c r="B13" s="2"/>
      <c r="C13" s="2"/>
      <c r="D13" s="39" t="str">
        <f t="shared" si="0"/>
        <v/>
      </c>
      <c r="E13" s="39" t="str">
        <f>IF(IFERROR(_xlfn.XLOOKUP($D13,Respuesta!$C:$C,Respuesta!$A:$A),0) = 0,"", _xlfn.XLOOKUP($D13,Respuesta!$C:$C,Respuesta!$A:$A))</f>
        <v/>
      </c>
      <c r="F13" s="37" t="str">
        <f>IF(IFERROR(_xlfn.XLOOKUP($AB14,Respuesta!$B:$B,Respuesta!$I:$I),0) = 0,"", _xlfn.XLOOKUP($AB14,Respuesta!$B:$B,Respuesta!$I:$I))</f>
        <v/>
      </c>
      <c r="G13" s="37" t="str">
        <f>IF(IFERROR(_xlfn.XLOOKUP($AB14,Respuesta!$B:$B,Respuesta!$E:$E),0) =0,"",(_xlfn.XLOOKUP($AB14,Respuesta!$B:$B,Respuesta!$E:$E)))</f>
        <v/>
      </c>
      <c r="H13" s="115"/>
      <c r="I13" s="115"/>
      <c r="J13" s="27"/>
      <c r="K13" s="27"/>
      <c r="L13" s="5"/>
      <c r="M13" s="5"/>
      <c r="N13" s="5"/>
      <c r="O13" s="5"/>
      <c r="P13" s="5"/>
      <c r="Q13" s="5"/>
      <c r="R13" s="5"/>
      <c r="W13" t="str">
        <f>'P 1.A'!V15</f>
        <v>33</v>
      </c>
      <c r="X13" t="str">
        <f>_xlfn.XLOOKUP(W13,Respuesta!B:B,Respuesta!H:H)</f>
        <v/>
      </c>
      <c r="Y13">
        <f>_xlfn.XLOOKUP(W13,Respuesta!B:B,Respuesta!C:C)</f>
        <v>3</v>
      </c>
      <c r="AB13" t="str">
        <v>152</v>
      </c>
      <c r="AD13">
        <v>15</v>
      </c>
    </row>
    <row r="14" spans="1:30" ht="30" customHeight="1">
      <c r="A14" s="5"/>
      <c r="B14" s="2"/>
      <c r="C14" s="6"/>
      <c r="D14" s="39" t="str">
        <f t="shared" si="0"/>
        <v/>
      </c>
      <c r="E14" s="39" t="str">
        <f>IF(IFERROR(_xlfn.XLOOKUP($D14,Respuesta!$C:$C,Respuesta!$A:$A),0) = 0,"", _xlfn.XLOOKUP($D14,Respuesta!$C:$C,Respuesta!$A:$A))</f>
        <v/>
      </c>
      <c r="F14" s="37" t="str">
        <f>IF(IFERROR(_xlfn.XLOOKUP($AB15,Respuesta!$B:$B,Respuesta!$I:$I),0) = 0,"", _xlfn.XLOOKUP($AB15,Respuesta!$B:$B,Respuesta!$I:$I))</f>
        <v/>
      </c>
      <c r="G14" s="37" t="str">
        <f>IF(IFERROR(_xlfn.XLOOKUP($AB15,Respuesta!$B:$B,Respuesta!$E:$E),0) =0,"",(_xlfn.XLOOKUP($AB15,Respuesta!$B:$B,Respuesta!$E:$E)))</f>
        <v/>
      </c>
      <c r="H14" s="115"/>
      <c r="I14" s="115"/>
      <c r="J14" s="27"/>
      <c r="K14" s="27"/>
      <c r="L14" s="5"/>
      <c r="M14" s="5"/>
      <c r="N14" s="5"/>
      <c r="O14" s="5"/>
      <c r="P14" s="5"/>
      <c r="Q14" s="5"/>
      <c r="R14" s="5"/>
      <c r="W14" t="str">
        <f>'P 1.A'!V18</f>
        <v>43</v>
      </c>
      <c r="X14" t="str">
        <f>_xlfn.XLOOKUP(W14,Respuesta!B:B,Respuesta!H:H)</f>
        <v/>
      </c>
      <c r="Y14">
        <f>_xlfn.XLOOKUP(W14,Respuesta!B:B,Respuesta!C:C)</f>
        <v>4</v>
      </c>
    </row>
    <row r="15" spans="1:30" ht="30" customHeight="1">
      <c r="A15" s="5"/>
      <c r="B15" s="2"/>
      <c r="D15" s="39" t="str">
        <f t="shared" si="0"/>
        <v/>
      </c>
      <c r="E15" s="39" t="str">
        <f>IF(IFERROR(_xlfn.XLOOKUP($D15,Respuesta!$C:$C,Respuesta!$A:$A),0) = 0,"", _xlfn.XLOOKUP($D15,Respuesta!$C:$C,Respuesta!$A:$A))</f>
        <v/>
      </c>
      <c r="F15" s="37" t="str">
        <f>IF(IFERROR(_xlfn.XLOOKUP($AB16,Respuesta!$B:$B,Respuesta!$I:$I),0) = 0,"", _xlfn.XLOOKUP($AB16,Respuesta!$B:$B,Respuesta!$I:$I))</f>
        <v/>
      </c>
      <c r="G15" s="37" t="str">
        <f>IF(IFERROR(_xlfn.XLOOKUP($AB16,Respuesta!$B:$B,Respuesta!$E:$E),0) =0,"",(_xlfn.XLOOKUP($AB16,Respuesta!$B:$B,Respuesta!$E:$E)))</f>
        <v/>
      </c>
      <c r="H15" s="116"/>
      <c r="I15" s="116"/>
      <c r="J15" s="30"/>
      <c r="K15" s="30"/>
      <c r="L15" s="5"/>
      <c r="M15" s="5"/>
      <c r="N15" s="5"/>
      <c r="O15" s="5"/>
      <c r="P15" s="5"/>
      <c r="Q15" s="5"/>
      <c r="R15" s="5"/>
      <c r="W15" t="str">
        <f>'P 1.A'!V21</f>
        <v>53</v>
      </c>
      <c r="X15" t="str">
        <f>_xlfn.XLOOKUP(W15,Respuesta!B:B,Respuesta!H:H)</f>
        <v/>
      </c>
      <c r="Y15">
        <f>_xlfn.XLOOKUP(W15,Respuesta!B:B,Respuesta!C:C)</f>
        <v>5</v>
      </c>
    </row>
    <row r="16" spans="1:30" ht="30" customHeight="1">
      <c r="A16" s="5"/>
      <c r="B16" s="2"/>
      <c r="C16" s="6"/>
      <c r="D16" s="39" t="str">
        <f t="shared" si="0"/>
        <v/>
      </c>
      <c r="E16" s="39" t="str">
        <f>IF(IFERROR(_xlfn.XLOOKUP($D16,Respuesta!$C:$C,Respuesta!$A:$A),0) = 0,"", _xlfn.XLOOKUP($D16,Respuesta!$C:$C,Respuesta!$A:$A))</f>
        <v/>
      </c>
      <c r="F16" s="37" t="str">
        <f>IF(IFERROR(_xlfn.XLOOKUP($AB17,Respuesta!$B:$B,Respuesta!$I:$I),0) = 0,"", _xlfn.XLOOKUP($AB17,Respuesta!$B:$B,Respuesta!$I:$I))</f>
        <v/>
      </c>
      <c r="G16" s="37" t="str">
        <f>IF(IFERROR(_xlfn.XLOOKUP($AB17,Respuesta!$B:$B,Respuesta!$E:$E),0) =0,"",(_xlfn.XLOOKUP($AB17,Respuesta!$B:$B,Respuesta!$E:$E)))</f>
        <v/>
      </c>
      <c r="H16" s="115"/>
      <c r="I16" s="115"/>
      <c r="J16" s="27"/>
      <c r="K16" s="27"/>
      <c r="L16" s="5"/>
      <c r="M16" s="5"/>
      <c r="N16" s="5"/>
      <c r="O16" s="5"/>
      <c r="P16" s="11"/>
      <c r="Q16" s="5"/>
      <c r="R16" s="5"/>
      <c r="W16" s="41" t="str">
        <f>'P 1.B'!V9</f>
        <v>63</v>
      </c>
      <c r="X16" s="41" t="str">
        <f>_xlfn.XLOOKUP(W16,Respuesta!B:B,Respuesta!H:H)</f>
        <v/>
      </c>
      <c r="Y16" s="41">
        <f>_xlfn.XLOOKUP(W16,Respuesta!B:B,Respuesta!C:C)</f>
        <v>6</v>
      </c>
    </row>
    <row r="17" spans="1:25" ht="30" customHeight="1">
      <c r="A17" s="5"/>
      <c r="B17" s="2"/>
      <c r="D17" s="39" t="str">
        <f t="shared" si="0"/>
        <v/>
      </c>
      <c r="E17" s="39" t="str">
        <f>IF(IFERROR(_xlfn.XLOOKUP($D17,Respuesta!$C:$C,Respuesta!$A:$A),0) = 0,"", _xlfn.XLOOKUP($D17,Respuesta!$C:$C,Respuesta!$A:$A))</f>
        <v/>
      </c>
      <c r="F17" s="37" t="str">
        <f>IF(IFERROR(_xlfn.XLOOKUP($AB18,Respuesta!$B:$B,Respuesta!$I:$I),0) = 0,"", _xlfn.XLOOKUP($AB18,Respuesta!$B:$B,Respuesta!$I:$I))</f>
        <v/>
      </c>
      <c r="G17" s="37" t="str">
        <f>IF(IFERROR(_xlfn.XLOOKUP($AB18,Respuesta!$B:$B,Respuesta!$E:$E),0) =0,"",(_xlfn.XLOOKUP($AB18,Respuesta!$B:$B,Respuesta!$E:$E)))</f>
        <v/>
      </c>
      <c r="H17" s="116"/>
      <c r="I17" s="116"/>
      <c r="J17" s="30"/>
      <c r="K17" s="30"/>
      <c r="L17" s="5"/>
      <c r="M17" s="5"/>
      <c r="N17" s="5"/>
      <c r="O17" s="5"/>
      <c r="P17" s="5"/>
      <c r="Q17" s="5"/>
      <c r="R17" s="5"/>
      <c r="W17" s="41" t="str">
        <f>'P 1.B'!V12</f>
        <v>73</v>
      </c>
      <c r="X17" s="41" t="str">
        <f>_xlfn.XLOOKUP(W17,Respuesta!B:B,Respuesta!H:H)</f>
        <v/>
      </c>
      <c r="Y17" s="41">
        <f>_xlfn.XLOOKUP(W17,Respuesta!B:B,Respuesta!C:C)</f>
        <v>7</v>
      </c>
    </row>
    <row r="18" spans="1:25" ht="30" customHeight="1">
      <c r="A18" s="5"/>
      <c r="B18" s="2"/>
      <c r="C18" s="2"/>
      <c r="D18" s="39" t="str">
        <f t="shared" si="0"/>
        <v/>
      </c>
      <c r="E18" s="39" t="str">
        <f>IF(IFERROR(_xlfn.XLOOKUP($D18,Respuesta!$C:$C,Respuesta!$A:$A),0) = 0,"", _xlfn.XLOOKUP($D18,Respuesta!$C:$C,Respuesta!$A:$A))</f>
        <v/>
      </c>
      <c r="F18" s="37" t="str">
        <f>IF(IFERROR(_xlfn.XLOOKUP($AB19,Respuesta!$B:$B,Respuesta!$I:$I),0) = 0,"", _xlfn.XLOOKUP($AB19,Respuesta!$B:$B,Respuesta!$I:$I))</f>
        <v/>
      </c>
      <c r="G18" s="37" t="str">
        <f>IF(IFERROR(_xlfn.XLOOKUP($AB19,Respuesta!$B:$B,Respuesta!$E:$E),0) =0,"",(_xlfn.XLOOKUP($AB19,Respuesta!$B:$B,Respuesta!$E:$E)))</f>
        <v/>
      </c>
      <c r="H18" s="115"/>
      <c r="I18" s="115"/>
      <c r="J18" s="27"/>
      <c r="K18" s="27"/>
      <c r="L18" s="5"/>
      <c r="M18" s="5"/>
      <c r="N18" s="5"/>
      <c r="O18" s="5"/>
      <c r="P18" s="5"/>
      <c r="Q18" s="5"/>
      <c r="R18" s="5"/>
      <c r="W18" s="41" t="str">
        <f>'P 1.B'!V15</f>
        <v>83</v>
      </c>
      <c r="X18" s="41" t="str">
        <f>_xlfn.XLOOKUP(W18,Respuesta!B:B,Respuesta!H:H)</f>
        <v/>
      </c>
      <c r="Y18" s="41">
        <f>_xlfn.XLOOKUP(W18,Respuesta!B:B,Respuesta!C:C)</f>
        <v>8</v>
      </c>
    </row>
    <row r="19" spans="1:25" ht="30" customHeight="1">
      <c r="A19" s="5"/>
      <c r="B19" s="2"/>
      <c r="C19" s="6"/>
      <c r="D19" s="39" t="str">
        <f t="shared" si="0"/>
        <v/>
      </c>
      <c r="E19" s="39" t="str">
        <f>IF(IFERROR(_xlfn.XLOOKUP($D19,Respuesta!$C:$C,Respuesta!$A:$A),0) = 0,"", _xlfn.XLOOKUP($D19,Respuesta!$C:$C,Respuesta!$A:$A))</f>
        <v/>
      </c>
      <c r="F19" s="37" t="str">
        <f>IF(IFERROR(_xlfn.XLOOKUP($AB20,Respuesta!$B:$B,Respuesta!$I:$I),0) = 0,"", _xlfn.XLOOKUP($AB20,Respuesta!$B:$B,Respuesta!$I:$I))</f>
        <v/>
      </c>
      <c r="G19" s="37" t="str">
        <f>IF(IFERROR(_xlfn.XLOOKUP($AB20,Respuesta!$B:$B,Respuesta!$E:$E),0) =0,"",(_xlfn.XLOOKUP($AB20,Respuesta!$B:$B,Respuesta!$E:$E)))</f>
        <v/>
      </c>
      <c r="H19" s="115"/>
      <c r="I19" s="115"/>
      <c r="J19" s="27"/>
      <c r="K19" s="27"/>
      <c r="L19" s="5"/>
      <c r="M19" s="5"/>
      <c r="N19" s="5"/>
      <c r="O19" s="5"/>
      <c r="P19" s="5"/>
      <c r="Q19" s="5"/>
      <c r="R19" s="5"/>
      <c r="W19" s="41" t="str">
        <f>'P 1.B'!V18</f>
        <v>93</v>
      </c>
      <c r="X19" s="41" t="str">
        <f>_xlfn.XLOOKUP(W19,Respuesta!B:B,Respuesta!H:H)</f>
        <v/>
      </c>
      <c r="Y19" s="41">
        <f>_xlfn.XLOOKUP(W19,Respuesta!B:B,Respuesta!C:C)</f>
        <v>9</v>
      </c>
    </row>
    <row r="20" spans="1:25" ht="30" customHeight="1">
      <c r="A20" s="5"/>
      <c r="B20" s="2"/>
      <c r="D20" s="39" t="str">
        <f t="shared" si="0"/>
        <v/>
      </c>
      <c r="E20" s="39" t="str">
        <f>IF(IFERROR(_xlfn.XLOOKUP($D20,Respuesta!$C:$C,Respuesta!$A:$A),0) = 0,"", _xlfn.XLOOKUP($D20,Respuesta!$C:$C,Respuesta!$A:$A))</f>
        <v/>
      </c>
      <c r="F20" s="37" t="str">
        <f>IF(IFERROR(_xlfn.XLOOKUP($AB21,Respuesta!$B:$B,Respuesta!$I:$I),0) = 0,"", _xlfn.XLOOKUP($AB21,Respuesta!$B:$B,Respuesta!$I:$I))</f>
        <v/>
      </c>
      <c r="G20" s="37" t="str">
        <f>IF(IFERROR(_xlfn.XLOOKUP($AB21,Respuesta!$B:$B,Respuesta!$E:$E),0) =0,"",(_xlfn.XLOOKUP($AB21,Respuesta!$B:$B,Respuesta!$E:$E)))</f>
        <v/>
      </c>
      <c r="H20" s="116"/>
      <c r="I20" s="116"/>
      <c r="J20" s="30"/>
      <c r="K20" s="30"/>
      <c r="L20" s="5"/>
      <c r="M20" s="5"/>
      <c r="N20" s="5"/>
      <c r="O20" s="5"/>
      <c r="P20" s="5"/>
      <c r="Q20" s="5"/>
      <c r="R20" s="5"/>
      <c r="W20" s="41" t="str">
        <f>'P 1.B'!V21</f>
        <v>103</v>
      </c>
      <c r="X20" s="41" t="str">
        <f>_xlfn.XLOOKUP(W20,Respuesta!B:B,Respuesta!H:H)</f>
        <v/>
      </c>
      <c r="Y20" s="41">
        <f>_xlfn.XLOOKUP(W20,Respuesta!B:B,Respuesta!C:C)</f>
        <v>10</v>
      </c>
    </row>
    <row r="21" spans="1:25" ht="30" customHeight="1">
      <c r="A21" s="5"/>
      <c r="B21" s="2"/>
      <c r="C21" s="2"/>
      <c r="D21" s="39" t="str">
        <f t="shared" si="0"/>
        <v/>
      </c>
      <c r="E21" s="39" t="str">
        <f>IF(IFERROR(_xlfn.XLOOKUP($D21,Respuesta!$C:$C,Respuesta!$A:$A),0) = 0,"", _xlfn.XLOOKUP($D21,Respuesta!$C:$C,Respuesta!$A:$A))</f>
        <v/>
      </c>
      <c r="F21" s="37" t="str">
        <f>IF(IFERROR(_xlfn.XLOOKUP($AB22,Respuesta!$B:$B,Respuesta!$I:$I),0) = 0,"", _xlfn.XLOOKUP($AB22,Respuesta!$B:$B,Respuesta!$I:$I))</f>
        <v/>
      </c>
      <c r="G21" s="37" t="str">
        <f>IF(IFERROR(_xlfn.XLOOKUP($AB22,Respuesta!$B:$B,Respuesta!$E:$E),0) =0,"",(_xlfn.XLOOKUP($AB22,Respuesta!$B:$B,Respuesta!$E:$E)))</f>
        <v/>
      </c>
      <c r="H21" s="115"/>
      <c r="I21" s="115"/>
      <c r="J21" s="27"/>
      <c r="K21" s="27"/>
      <c r="L21" s="5"/>
      <c r="M21" s="5"/>
      <c r="N21" s="5"/>
      <c r="O21" s="5"/>
      <c r="P21" s="5"/>
      <c r="Q21" s="5"/>
      <c r="R21" s="5"/>
      <c r="W21" t="str">
        <f>'P 1.C'!V9</f>
        <v>112</v>
      </c>
      <c r="X21" t="str">
        <f>_xlfn.XLOOKUP(W21,Respuesta!B:B,Respuesta!H:H)</f>
        <v>Si</v>
      </c>
      <c r="Y21">
        <f>_xlfn.XLOOKUP(W21,Respuesta!B:B,Respuesta!C:C)</f>
        <v>11</v>
      </c>
    </row>
    <row r="22" spans="1:25" ht="30" customHeight="1">
      <c r="A22" s="5"/>
      <c r="B22" s="2"/>
      <c r="C22" s="2"/>
      <c r="D22" s="39" t="str">
        <f t="shared" si="0"/>
        <v/>
      </c>
      <c r="E22" s="39" t="str">
        <f>IF(IFERROR(_xlfn.XLOOKUP($D22,Respuesta!$C:$C,Respuesta!$A:$A),0) = 0,"", _xlfn.XLOOKUP($D22,Respuesta!$C:$C,Respuesta!$A:$A))</f>
        <v/>
      </c>
      <c r="F22" s="37" t="str">
        <f>IF(IFERROR(_xlfn.XLOOKUP($AB23,Respuesta!$B:$B,Respuesta!$I:$I),0) = 0,"", _xlfn.XLOOKUP($AB23,Respuesta!$B:$B,Respuesta!$I:$I))</f>
        <v/>
      </c>
      <c r="G22" s="37" t="str">
        <f>IF(IFERROR(_xlfn.XLOOKUP($AB23,Respuesta!$B:$B,Respuesta!$E:$E),0) =0,"",(_xlfn.XLOOKUP($AB23,Respuesta!$B:$B,Respuesta!$E:$E)))</f>
        <v/>
      </c>
      <c r="H22" s="115"/>
      <c r="I22" s="115"/>
      <c r="J22" s="27"/>
      <c r="K22" s="27"/>
      <c r="L22" s="5"/>
      <c r="M22" s="5"/>
      <c r="N22" s="5"/>
      <c r="O22" s="5"/>
      <c r="P22" s="5"/>
      <c r="Q22" s="5"/>
      <c r="R22" s="5"/>
      <c r="W22" t="str">
        <f>'P 1.C'!V12</f>
        <v>124</v>
      </c>
      <c r="X22" t="str">
        <f>_xlfn.XLOOKUP(W22,Respuesta!B:B,Respuesta!H:H)</f>
        <v/>
      </c>
      <c r="Y22">
        <f>_xlfn.XLOOKUP(W22,Respuesta!B:B,Respuesta!C:C)</f>
        <v>12</v>
      </c>
    </row>
    <row r="23" spans="1:25" ht="30" customHeight="1">
      <c r="A23" s="5"/>
      <c r="B23" s="2"/>
      <c r="C23" s="2"/>
      <c r="D23" s="39" t="str">
        <f t="shared" si="0"/>
        <v/>
      </c>
      <c r="E23" s="39" t="str">
        <f>IF(IFERROR(_xlfn.XLOOKUP($D23,Respuesta!$C:$C,Respuesta!$A:$A),0) = 0,"", _xlfn.XLOOKUP($D23,Respuesta!$C:$C,Respuesta!$A:$A))</f>
        <v/>
      </c>
      <c r="F23" s="37" t="str">
        <f>IF(IFERROR(_xlfn.XLOOKUP($AB24,Respuesta!$B:$B,Respuesta!$I:$I),0) = 0,"", _xlfn.XLOOKUP($AB24,Respuesta!$B:$B,Respuesta!$I:$I))</f>
        <v/>
      </c>
      <c r="G23" s="37" t="str">
        <f>IF(IFERROR(_xlfn.XLOOKUP($AB24,Respuesta!$B:$B,Respuesta!$E:$E),0) =0,"",(_xlfn.XLOOKUP($AB24,Respuesta!$B:$B,Respuesta!$E:$E)))</f>
        <v/>
      </c>
      <c r="H23" s="115"/>
      <c r="I23" s="115"/>
      <c r="J23" s="2"/>
      <c r="K23" s="2"/>
      <c r="L23" s="5"/>
      <c r="M23" s="5"/>
      <c r="N23" s="5"/>
      <c r="O23" s="5"/>
      <c r="P23" s="5"/>
      <c r="Q23" s="5"/>
      <c r="R23" s="5"/>
      <c r="W23" t="str">
        <f>'P 1.C'!V15</f>
        <v>134</v>
      </c>
      <c r="X23" t="str">
        <f>_xlfn.XLOOKUP(W23,Respuesta!B:B,Respuesta!H:H)</f>
        <v/>
      </c>
      <c r="Y23">
        <f>_xlfn.XLOOKUP(W23,Respuesta!B:B,Respuesta!C:C)</f>
        <v>13</v>
      </c>
    </row>
    <row r="24" spans="1:25" ht="30" customHeight="1">
      <c r="A24" s="5"/>
      <c r="B24" s="2"/>
      <c r="C24" s="2"/>
      <c r="D24" s="39" t="str">
        <f t="shared" si="0"/>
        <v/>
      </c>
      <c r="E24" s="39" t="str">
        <f>IF(IFERROR(_xlfn.XLOOKUP($D24,Respuesta!$C:$C,Respuesta!$A:$A),0) = 0,"", _xlfn.XLOOKUP($D24,Respuesta!$C:$C,Respuesta!$A:$A))</f>
        <v/>
      </c>
      <c r="F24" s="37" t="str">
        <f>IF(IFERROR(_xlfn.XLOOKUP($AB25,Respuesta!$B:$B,Respuesta!$I:$I),0) = 0,"", _xlfn.XLOOKUP($AB25,Respuesta!$B:$B,Respuesta!$I:$I))</f>
        <v/>
      </c>
      <c r="G24" s="37" t="str">
        <f>IF(IFERROR(_xlfn.XLOOKUP($AB25,Respuesta!$B:$B,Respuesta!$E:$E),0) =0,"",(_xlfn.XLOOKUP($AB25,Respuesta!$B:$B,Respuesta!$E:$E)))</f>
        <v/>
      </c>
      <c r="H24" s="115"/>
      <c r="I24" s="115"/>
      <c r="J24" s="2"/>
      <c r="K24" s="2"/>
      <c r="L24" s="5"/>
      <c r="M24" s="5"/>
      <c r="N24" s="5"/>
      <c r="O24" s="5"/>
      <c r="P24" s="5"/>
      <c r="Q24" s="5"/>
      <c r="R24" s="5"/>
      <c r="W24" t="str">
        <f>'P 1.C'!V18</f>
        <v>142</v>
      </c>
      <c r="X24" t="str">
        <f>_xlfn.XLOOKUP(W24,Respuesta!B:B,Respuesta!H:H)</f>
        <v>Si</v>
      </c>
      <c r="Y24">
        <f>_xlfn.XLOOKUP(W24,Respuesta!B:B,Respuesta!C:C)</f>
        <v>14</v>
      </c>
    </row>
    <row r="25" spans="1:25" ht="30" customHeight="1">
      <c r="A25" s="5"/>
      <c r="B25" s="2"/>
      <c r="C25" s="2"/>
      <c r="D25" s="39" t="str">
        <f t="shared" si="0"/>
        <v/>
      </c>
      <c r="E25" s="39" t="str">
        <f>IF(IFERROR(_xlfn.XLOOKUP($D25,Respuesta!$C:$C,Respuesta!$A:$A),0) = 0,"", _xlfn.XLOOKUP($D25,Respuesta!$C:$C,Respuesta!$A:$A))</f>
        <v/>
      </c>
      <c r="F25" s="37" t="str">
        <f>IF(IFERROR(_xlfn.XLOOKUP($AB26,Respuesta!$B:$B,Respuesta!$I:$I),0) = 0,"", _xlfn.XLOOKUP($AB26,Respuesta!$B:$B,Respuesta!$I:$I))</f>
        <v/>
      </c>
      <c r="G25" s="37" t="str">
        <f>IF(IFERROR(_xlfn.XLOOKUP($AB26,Respuesta!$B:$B,Respuesta!$E:$E),0) =0,"",(_xlfn.XLOOKUP($AB26,Respuesta!$B:$B,Respuesta!$E:$E)))</f>
        <v/>
      </c>
      <c r="H25" s="115"/>
      <c r="I25" s="115"/>
      <c r="J25" s="2"/>
      <c r="K25" s="2"/>
      <c r="L25" s="5"/>
      <c r="M25" s="5"/>
      <c r="N25" s="5"/>
      <c r="O25" s="5"/>
      <c r="P25" s="5"/>
      <c r="Q25" s="5"/>
      <c r="R25" s="5"/>
      <c r="W25" t="str">
        <f>'P 1.C'!V21</f>
        <v>152</v>
      </c>
      <c r="X25" t="str">
        <f>_xlfn.XLOOKUP(W25,Respuesta!B:B,Respuesta!H:H)</f>
        <v>Si</v>
      </c>
      <c r="Y25">
        <f>_xlfn.XLOOKUP(W25,Respuesta!B:B,Respuesta!C:C)</f>
        <v>15</v>
      </c>
    </row>
    <row r="26" spans="1:25" ht="30" customHeight="1">
      <c r="A26" s="5"/>
      <c r="B26" s="2"/>
      <c r="C26" s="2"/>
      <c r="D26" s="39" t="str">
        <f t="shared" si="0"/>
        <v/>
      </c>
      <c r="E26" s="39" t="str">
        <f>IF(IFERROR(_xlfn.XLOOKUP($D26,Respuesta!$C:$C,Respuesta!$A:$A),0) = 0,"", _xlfn.XLOOKUP($D26,Respuesta!$C:$C,Respuesta!$A:$A))</f>
        <v/>
      </c>
      <c r="F26" s="37" t="str">
        <f>IF(IFERROR(_xlfn.XLOOKUP($AB27,Respuesta!$B:$B,Respuesta!$I:$I),0) = 0,"", _xlfn.XLOOKUP($AB27,Respuesta!$B:$B,Respuesta!$I:$I))</f>
        <v/>
      </c>
      <c r="G26" s="37" t="str">
        <f>IF(IFERROR(_xlfn.XLOOKUP($AB27,Respuesta!$B:$B,Respuesta!$E:$E),0) =0,"",(_xlfn.XLOOKUP($AB27,Respuesta!$B:$B,Respuesta!$E:$E)))</f>
        <v/>
      </c>
      <c r="H26" s="115"/>
      <c r="I26" s="115"/>
      <c r="J26" s="2"/>
      <c r="K26" s="2"/>
      <c r="L26" s="5"/>
      <c r="M26" s="5"/>
      <c r="N26" s="5"/>
      <c r="O26" s="5"/>
      <c r="P26" s="5"/>
      <c r="Q26" s="5"/>
      <c r="R26" s="5"/>
      <c r="W26" s="41" t="str">
        <f>'P 1.D'!$V9</f>
        <v>163</v>
      </c>
      <c r="X26" s="41" t="str">
        <f>_xlfn.XLOOKUP(W26,Respuesta!B:B,Respuesta!H:H)</f>
        <v/>
      </c>
      <c r="Y26" s="41">
        <f>_xlfn.XLOOKUP(W26,Respuesta!B:B,Respuesta!C:C)</f>
        <v>16</v>
      </c>
    </row>
    <row r="27" spans="1:25" ht="30" customHeight="1">
      <c r="A27" s="5"/>
      <c r="B27" s="2"/>
      <c r="C27" s="2"/>
      <c r="D27" s="39" t="str">
        <f t="shared" si="0"/>
        <v/>
      </c>
      <c r="E27" s="39" t="str">
        <f>IF(IFERROR(_xlfn.XLOOKUP($D27,Respuesta!$C:$C,Respuesta!$A:$A),0) = 0,"", _xlfn.XLOOKUP($D27,Respuesta!$C:$C,Respuesta!$A:$A))</f>
        <v/>
      </c>
      <c r="F27" s="37" t="str">
        <f>IF(IFERROR(_xlfn.XLOOKUP($AB28,Respuesta!$B:$B,Respuesta!$I:$I),0) = 0,"", _xlfn.XLOOKUP($AB28,Respuesta!$B:$B,Respuesta!$I:$I))</f>
        <v/>
      </c>
      <c r="G27" s="37" t="str">
        <f>IF(IFERROR(_xlfn.XLOOKUP($AB28,Respuesta!$B:$B,Respuesta!$E:$E),0) =0,"",(_xlfn.XLOOKUP($AB28,Respuesta!$B:$B,Respuesta!$E:$E)))</f>
        <v/>
      </c>
      <c r="H27" s="115"/>
      <c r="I27" s="115"/>
      <c r="J27" s="2"/>
      <c r="K27" s="2"/>
      <c r="L27" s="5"/>
      <c r="M27" s="5"/>
      <c r="N27" s="5"/>
      <c r="O27" s="5"/>
      <c r="P27" s="5"/>
      <c r="Q27" s="5"/>
      <c r="R27" s="5"/>
      <c r="W27" s="41" t="str">
        <f>'P 1.D'!$V12</f>
        <v>173</v>
      </c>
      <c r="X27" s="41" t="str">
        <f>_xlfn.XLOOKUP(W27,Respuesta!B:B,Respuesta!H:H)</f>
        <v/>
      </c>
      <c r="Y27" s="41">
        <f>_xlfn.XLOOKUP(W27,Respuesta!B:B,Respuesta!C:C)</f>
        <v>17</v>
      </c>
    </row>
    <row r="28" spans="1:25" ht="30" customHeight="1">
      <c r="A28" s="5"/>
      <c r="B28" s="2"/>
      <c r="C28" s="2"/>
      <c r="D28" s="39" t="str">
        <f t="shared" si="0"/>
        <v/>
      </c>
      <c r="E28" s="39" t="str">
        <f>IF(IFERROR(_xlfn.XLOOKUP($D28,Respuesta!$C:$C,Respuesta!$A:$A),0) = 0,"", _xlfn.XLOOKUP($D28,Respuesta!$C:$C,Respuesta!$A:$A))</f>
        <v/>
      </c>
      <c r="F28" s="37" t="str">
        <f>IF(IFERROR(_xlfn.XLOOKUP($AB29,Respuesta!$B:$B,Respuesta!$I:$I),0) = 0,"", _xlfn.XLOOKUP($AB29,Respuesta!$B:$B,Respuesta!$I:$I))</f>
        <v/>
      </c>
      <c r="G28" s="37" t="str">
        <f>IF(IFERROR(_xlfn.XLOOKUP($AB29,Respuesta!$B:$B,Respuesta!$E:$E),0) =0,"",(_xlfn.XLOOKUP($AB29,Respuesta!$B:$B,Respuesta!$E:$E)))</f>
        <v/>
      </c>
      <c r="H28" s="115"/>
      <c r="I28" s="115"/>
      <c r="J28" s="2"/>
      <c r="K28" s="2"/>
      <c r="L28" s="5"/>
      <c r="M28" s="5"/>
      <c r="N28" s="5"/>
      <c r="O28" s="5"/>
      <c r="P28" s="5"/>
      <c r="Q28" s="5"/>
      <c r="R28" s="5"/>
      <c r="W28" s="41" t="str">
        <f>'P 1.D'!$V15</f>
        <v>183</v>
      </c>
      <c r="X28" s="41" t="str">
        <f>_xlfn.XLOOKUP(W28,Respuesta!B:B,Respuesta!H:H)</f>
        <v/>
      </c>
      <c r="Y28" s="41">
        <f>_xlfn.XLOOKUP(W28,Respuesta!B:B,Respuesta!C:C)</f>
        <v>18</v>
      </c>
    </row>
    <row r="29" spans="1:25" ht="30" customHeight="1">
      <c r="A29" s="5"/>
      <c r="D29" s="39" t="str">
        <f>IF(AD30 = 0,"", AD30 )</f>
        <v/>
      </c>
      <c r="E29" s="39" t="str">
        <f>IF(IFERROR(_xlfn.XLOOKUP($D29,Respuesta!$C:$C,Respuesta!$A:$A),0) = 0,"", _xlfn.XLOOKUP($D29,Respuesta!$C:$C,Respuesta!$A:$A))</f>
        <v/>
      </c>
      <c r="F29" s="37" t="str">
        <f>IF(IFERROR(_xlfn.XLOOKUP($AB30,Respuesta!$B:$B,Respuesta!$I:$I),0) = 0,"", _xlfn.XLOOKUP($AB30,Respuesta!$B:$B,Respuesta!$I:$I))</f>
        <v/>
      </c>
      <c r="G29" s="37" t="str">
        <f>IF(IFERROR(_xlfn.XLOOKUP($AB30,Respuesta!$B:$B,Respuesta!$E:$E),0) =0,"",(_xlfn.XLOOKUP($AB30,Respuesta!$B:$B,Respuesta!$E:$E)))</f>
        <v/>
      </c>
      <c r="H29" s="115"/>
      <c r="I29" s="115"/>
      <c r="L29" s="5"/>
      <c r="M29" s="5"/>
      <c r="N29" s="5"/>
      <c r="O29" s="5"/>
      <c r="W29" s="41" t="str">
        <f>'P 1.D'!$V17</f>
        <v>193</v>
      </c>
      <c r="X29" s="41" t="str">
        <f>_xlfn.XLOOKUP(W29,Respuesta!B:B,Respuesta!H:H)</f>
        <v/>
      </c>
      <c r="Y29" s="41">
        <f>_xlfn.XLOOKUP(W29,Respuesta!B:B,Respuesta!C:C)</f>
        <v>19</v>
      </c>
    </row>
    <row r="30" spans="1:25" s="5" customFormat="1" ht="31.8" customHeight="1">
      <c r="B30" s="2"/>
      <c r="C30" s="2"/>
      <c r="D30" s="39" t="str">
        <f>IF(AD30 = 0,"", AD30 )</f>
        <v/>
      </c>
      <c r="E30" s="39" t="str">
        <f>IF(IFERROR(_xlfn.XLOOKUP($D30,Respuesta!$C:$C,Respuesta!$A:$A),0) = 0,"", _xlfn.XLOOKUP($D30,Respuesta!$C:$C,Respuesta!$A:$A))</f>
        <v/>
      </c>
      <c r="F30" s="37" t="str">
        <f>IF(IFERROR(_xlfn.XLOOKUP($AB31,Respuesta!$B:$B,Respuesta!$I:$I),0) = 0,"", _xlfn.XLOOKUP($AB31,Respuesta!$B:$B,Respuesta!$I:$I))</f>
        <v/>
      </c>
      <c r="G30" s="37" t="str">
        <f>IF(IFERROR(_xlfn.XLOOKUP($AB31,Respuesta!$B:$B,Respuesta!$E:$E),0) =0,"",(_xlfn.XLOOKUP($AB31,Respuesta!$B:$B,Respuesta!$E:$E)))</f>
        <v/>
      </c>
      <c r="H30" s="115"/>
      <c r="I30" s="115"/>
      <c r="J30" s="2"/>
      <c r="K30" s="2"/>
      <c r="W30" s="41" t="str">
        <f>'P 1.D'!$V20</f>
        <v>203</v>
      </c>
      <c r="X30" s="41" t="str">
        <f>_xlfn.XLOOKUP(W30,Respuesta!B:B,Respuesta!H:H)</f>
        <v/>
      </c>
      <c r="Y30" s="41">
        <f>_xlfn.XLOOKUP(W30,Respuesta!B:B,Respuesta!C:C)</f>
        <v>20</v>
      </c>
    </row>
    <row r="31" spans="1:25" ht="15" customHeight="1">
      <c r="A31" s="5"/>
      <c r="D31" s="2"/>
      <c r="E31" s="2"/>
      <c r="F31" s="2"/>
      <c r="G31" s="2"/>
      <c r="H31" s="2"/>
      <c r="I31" s="2"/>
      <c r="L31" s="5"/>
      <c r="M31" s="5"/>
      <c r="N31" s="5"/>
      <c r="O31" s="5"/>
    </row>
    <row r="32" spans="1:25" ht="15" customHeight="1">
      <c r="A32" s="5"/>
      <c r="D32" s="2"/>
      <c r="L32" s="5"/>
      <c r="M32" s="5"/>
      <c r="N32" s="5"/>
      <c r="O32" s="5"/>
    </row>
    <row r="33" spans="1:15" ht="15" customHeight="1">
      <c r="A33" s="5"/>
      <c r="L33" s="5"/>
      <c r="M33" s="5"/>
      <c r="N33" s="5"/>
      <c r="O33" s="5"/>
    </row>
    <row r="34" spans="1:15" ht="14.4" customHeight="1">
      <c r="A34" s="5"/>
      <c r="L34" s="5"/>
      <c r="M34" s="5"/>
      <c r="N34" s="5"/>
      <c r="O34" s="5"/>
    </row>
    <row r="35" spans="1:15" ht="14.4" customHeight="1">
      <c r="A35" s="5"/>
      <c r="L35" s="5"/>
      <c r="M35" s="5"/>
      <c r="N35" s="5"/>
      <c r="O35" s="5"/>
    </row>
    <row r="36" spans="1:15" ht="14.4" customHeight="1">
      <c r="A36" s="5"/>
      <c r="L36" s="5"/>
      <c r="M36" s="5"/>
      <c r="N36" s="5"/>
      <c r="O36" s="5"/>
    </row>
    <row r="37" spans="1:15" ht="14.4" customHeight="1">
      <c r="A37" s="5"/>
      <c r="L37" s="5"/>
      <c r="M37" s="5"/>
      <c r="N37" s="5"/>
      <c r="O37" s="5"/>
    </row>
  </sheetData>
  <sheetProtection algorithmName="SHA-512" hashValue="lnUiUAoF7NWORERWW/IIPWWi4KfaY0UDOnSXUC8o/WKAFBRrR7HyWorI4OJkERt+Ac2YSRq2ASNN2PSCHiGoGg==" saltValue="RbVqWVBrHlGJ4fKG1u8dlA==" spinCount="100000" sheet="1" objects="1" scenarios="1"/>
  <pageMargins left="0.7" right="0.7" top="0.75" bottom="0.75" header="0.3" footer="0.3"/>
  <pageSetup orientation="portrait" r:id="rId1"/>
  <ignoredErrors>
    <ignoredError sqref="D30 G10" calculatedColumn="1"/>
  </ignoredErrors>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9B345-7590-486A-B159-7D8AD73FD989}">
  <sheetPr codeName="Sheet11">
    <tabColor rgb="FF78BE20"/>
  </sheetPr>
  <dimension ref="A1:V45"/>
  <sheetViews>
    <sheetView showGridLines="0" zoomScale="80" zoomScaleNormal="80" workbookViewId="0"/>
  </sheetViews>
  <sheetFormatPr baseColWidth="10" defaultColWidth="0" defaultRowHeight="14.4" customHeight="1" zeroHeight="1"/>
  <cols>
    <col min="1" max="2" width="8.88671875" customWidth="1"/>
    <col min="3" max="3" width="3.44140625" bestFit="1" customWidth="1"/>
    <col min="4" max="4" width="3"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30" customHeight="1">
      <c r="A8" s="5"/>
      <c r="B8" s="2"/>
      <c r="C8" s="12" t="s">
        <v>3</v>
      </c>
      <c r="D8" s="47">
        <v>21</v>
      </c>
      <c r="E8" s="12" t="s">
        <v>371</v>
      </c>
      <c r="F8" s="45">
        <f>_xlfn.XLOOKUP($D8,Respuesta!$C:$C,Respuesta!$A:$A)</f>
        <v>2.1</v>
      </c>
      <c r="G8" s="2"/>
      <c r="H8" s="7" t="str">
        <f>_xlfn.XLOOKUP($D8,Preguntas!$C:$C,Preguntas!$D:$D)</f>
        <v xml:space="preserve">Do other persons work in my forestry activities? </v>
      </c>
      <c r="I8" s="2"/>
      <c r="J8" s="2"/>
      <c r="K8" s="2"/>
      <c r="L8" s="2"/>
      <c r="M8" s="5"/>
      <c r="N8" s="5"/>
      <c r="O8" s="5"/>
      <c r="P8" s="5"/>
      <c r="Q8" s="5"/>
      <c r="R8" s="5"/>
      <c r="S8" s="5"/>
    </row>
    <row r="9" spans="1:22" ht="26.4" customHeight="1">
      <c r="A9" s="5"/>
      <c r="B9" s="2"/>
      <c r="G9" s="2"/>
      <c r="H9" s="2"/>
      <c r="I9" s="132" t="str">
        <f>_xlfn.XLOOKUP(V9,Respuesta!$B:$B,Respuesta!$E:$E)</f>
        <v>Thank you. Continue with question 47.</v>
      </c>
      <c r="J9" s="133"/>
      <c r="K9" s="133"/>
      <c r="L9" s="133"/>
      <c r="M9" s="5"/>
      <c r="N9" s="5"/>
      <c r="O9" s="5"/>
      <c r="P9" s="5"/>
      <c r="Q9" s="5"/>
      <c r="R9" s="5"/>
      <c r="S9" s="5"/>
      <c r="T9" s="114">
        <v>2</v>
      </c>
      <c r="U9">
        <f>+D8</f>
        <v>21</v>
      </c>
      <c r="V9" t="str">
        <f>_xlfn.CONCAT(U9,T9)</f>
        <v>212</v>
      </c>
    </row>
    <row r="10" spans="1:22" ht="13.2"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12" t="s">
        <v>3</v>
      </c>
      <c r="D11" s="47">
        <v>22</v>
      </c>
      <c r="E11" s="12" t="s">
        <v>371</v>
      </c>
      <c r="F11" s="45">
        <f>_xlfn.XLOOKUP($D11,Respuesta!$C:$C,Respuesta!$A:$A)</f>
        <v>2.1</v>
      </c>
      <c r="G11" s="2"/>
      <c r="H11" s="7" t="str">
        <f>_xlfn.XLOOKUP($D11,Preguntas!$C:$C,Preguntas!$D:$D)</f>
        <v>Do I have only person older than 15 years working in my forest?</v>
      </c>
      <c r="I11" s="2"/>
      <c r="J11" s="2"/>
      <c r="K11" s="2"/>
      <c r="L11" s="2"/>
      <c r="M11" s="5"/>
      <c r="N11" s="5"/>
      <c r="O11" s="5"/>
      <c r="P11" s="5"/>
      <c r="Q11" s="5"/>
      <c r="R11" s="5"/>
      <c r="S11" s="5"/>
      <c r="T11" s="114"/>
    </row>
    <row r="12" spans="1:22" ht="34.200000000000003" customHeight="1">
      <c r="A12" s="5"/>
      <c r="B12" s="2"/>
      <c r="G12" s="2"/>
      <c r="H12" s="2"/>
      <c r="I12" s="134" t="str">
        <f>_xlfn.XLOOKUP($V12,Respuesta!$B:$B,Respuesta!$E:$E)</f>
        <v>Thank you. Continue with the next question.</v>
      </c>
      <c r="J12" s="135"/>
      <c r="K12" s="135"/>
      <c r="L12" s="135"/>
      <c r="M12" s="5"/>
      <c r="N12" s="5"/>
      <c r="O12" s="5"/>
      <c r="P12" s="5"/>
      <c r="Q12" s="5"/>
      <c r="R12" s="5"/>
      <c r="S12" s="5"/>
      <c r="T12" s="114">
        <v>1</v>
      </c>
      <c r="U12">
        <f>D11</f>
        <v>22</v>
      </c>
      <c r="V12" t="str">
        <f>_xlfn.CONCAT(U12,T12)</f>
        <v>221</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31.2">
      <c r="A14" s="5"/>
      <c r="B14" s="2"/>
      <c r="C14" s="6" t="s">
        <v>3</v>
      </c>
      <c r="D14" s="4">
        <v>23</v>
      </c>
      <c r="E14" s="6" t="s">
        <v>371</v>
      </c>
      <c r="F14" s="48">
        <f>_xlfn.XLOOKUP($D14,Respuesta!$C:$C,Respuesta!$A:$A)</f>
        <v>2.1</v>
      </c>
      <c r="G14" s="2"/>
      <c r="H14" s="7" t="str">
        <f>_xlfn.XLOOKUP($D14,Preguntas!$C:$C,Preguntas!$D:$D)</f>
        <v>Do children under the age of 15, who worked on my land, go to school ?</v>
      </c>
      <c r="I14" s="2"/>
      <c r="J14" s="2"/>
      <c r="K14" s="2"/>
      <c r="L14" s="2"/>
      <c r="M14" s="5"/>
      <c r="N14" s="5"/>
      <c r="O14" s="5"/>
      <c r="P14" s="5"/>
      <c r="Q14" s="5"/>
      <c r="R14" s="5"/>
      <c r="S14" s="5"/>
      <c r="T14" s="114"/>
    </row>
    <row r="15" spans="1:22" ht="46.2" customHeight="1">
      <c r="A15" s="5"/>
      <c r="B15" s="2"/>
      <c r="G15" s="2"/>
      <c r="H15" s="2"/>
      <c r="I15" s="134" t="str">
        <f>_xlfn.XLOOKUP($V15,Respuesta!$B:$B,Respuesta!$E:$E)</f>
        <v>Labor of children under the age of 15 only under conditions established in the FSC standard. / Recruitement rules, include adequate rules about children labor.</v>
      </c>
      <c r="J15" s="135"/>
      <c r="K15" s="135"/>
      <c r="L15" s="135"/>
      <c r="M15" s="5"/>
      <c r="N15" s="5"/>
      <c r="O15" s="5"/>
      <c r="P15" s="5"/>
      <c r="Q15" s="5"/>
      <c r="R15" s="5"/>
      <c r="S15" s="5"/>
      <c r="T15" s="114">
        <v>2</v>
      </c>
      <c r="U15">
        <f>+D14</f>
        <v>23</v>
      </c>
      <c r="V15" t="str">
        <f>_xlfn.CONCAT(U15,T15)</f>
        <v>232</v>
      </c>
    </row>
    <row r="16" spans="1:22" ht="33" customHeight="1">
      <c r="A16" s="5"/>
      <c r="B16" s="2"/>
      <c r="C16" s="2"/>
      <c r="D16" s="2"/>
      <c r="E16" s="2"/>
      <c r="F16" s="2"/>
      <c r="G16" s="2"/>
      <c r="H16" s="2"/>
      <c r="I16" s="2"/>
      <c r="J16" s="2"/>
      <c r="K16" s="2"/>
      <c r="L16" s="2"/>
      <c r="M16" s="5"/>
      <c r="N16" s="5"/>
      <c r="O16" s="5"/>
      <c r="P16" s="5"/>
      <c r="Q16" s="5"/>
      <c r="R16" s="5"/>
      <c r="S16" s="5"/>
      <c r="T16" s="114"/>
    </row>
    <row r="17" spans="1:22" ht="31.2">
      <c r="A17" s="5"/>
      <c r="B17" s="2"/>
      <c r="C17" s="6" t="s">
        <v>3</v>
      </c>
      <c r="D17" s="4">
        <v>24</v>
      </c>
      <c r="E17" s="6" t="s">
        <v>371</v>
      </c>
      <c r="F17" s="48">
        <f>_xlfn.XLOOKUP($D17,Respuesta!$C:$C,Respuesta!$A:$A)</f>
        <v>2.1</v>
      </c>
      <c r="G17" s="2"/>
      <c r="H17" s="7" t="str">
        <f>_xlfn.XLOOKUP($D17,Preguntas!$C:$C,Preguntas!$D:$D)</f>
        <v>Do I have only person older than 18 years doing heavy or dangerous work in my forest?</v>
      </c>
      <c r="I17" s="2"/>
      <c r="J17" s="2"/>
      <c r="K17" s="2"/>
      <c r="L17" s="2"/>
      <c r="M17" s="5"/>
      <c r="N17" s="5"/>
      <c r="O17" s="5"/>
      <c r="P17" s="5"/>
      <c r="Q17" s="11"/>
      <c r="R17" s="5"/>
      <c r="S17" s="5"/>
      <c r="T17" s="114"/>
    </row>
    <row r="18" spans="1:22" ht="29.4" customHeight="1">
      <c r="A18" s="5"/>
      <c r="B18" s="2"/>
      <c r="G18" s="2"/>
      <c r="H18" s="2"/>
      <c r="I18" s="134" t="str">
        <f>_xlfn.XLOOKUP($V18,Respuesta!$B:$B,Respuesta!$E:$E)</f>
        <v>Workers under the age of 18 only if the work is not dangerous or heavy.</v>
      </c>
      <c r="J18" s="135"/>
      <c r="K18" s="135"/>
      <c r="L18" s="135"/>
      <c r="M18" s="5"/>
      <c r="N18" s="5"/>
      <c r="O18" s="5"/>
      <c r="P18" s="5"/>
      <c r="Q18" s="5"/>
      <c r="R18" s="5"/>
      <c r="S18" s="5"/>
      <c r="T18" s="114">
        <v>2</v>
      </c>
      <c r="U18">
        <f>D17</f>
        <v>24</v>
      </c>
      <c r="V18" t="str">
        <f>_xlfn.CONCAT(U18,T18)</f>
        <v>242</v>
      </c>
    </row>
    <row r="19" spans="1:22" ht="13.8" customHeight="1">
      <c r="A19" s="5"/>
      <c r="B19" s="2"/>
      <c r="C19" s="2"/>
      <c r="D19" s="2"/>
      <c r="E19" s="2"/>
      <c r="F19" s="2"/>
      <c r="G19" s="2"/>
      <c r="H19" s="2"/>
      <c r="I19" s="2"/>
      <c r="J19" s="2"/>
      <c r="K19" s="2"/>
      <c r="L19" s="2"/>
      <c r="M19" s="5"/>
      <c r="N19" s="5"/>
      <c r="O19" s="5"/>
      <c r="P19" s="5"/>
      <c r="Q19" s="5"/>
      <c r="R19" s="5"/>
      <c r="S19" s="5"/>
      <c r="T19" s="114"/>
    </row>
    <row r="20" spans="1:22" ht="28.8" customHeight="1">
      <c r="A20" s="5"/>
      <c r="B20" s="2"/>
      <c r="C20" s="6" t="s">
        <v>3</v>
      </c>
      <c r="D20" s="4">
        <v>25</v>
      </c>
      <c r="E20" s="6" t="s">
        <v>371</v>
      </c>
      <c r="F20" s="48">
        <f>_xlfn.XLOOKUP($D20,Respuesta!$C:$C,Respuesta!$A:$A)</f>
        <v>2.1</v>
      </c>
      <c r="G20" s="2"/>
      <c r="H20" s="7" t="str">
        <f>_xlfn.XLOOKUP($D20,Preguntas!$C:$C,Preguntas!$D:$D)</f>
        <v>Are the persons that work in your forest doing it without pressure and the working relation is based on mutual consent?</v>
      </c>
      <c r="I20" s="2"/>
      <c r="J20" s="2"/>
      <c r="K20" s="2"/>
      <c r="L20" s="2"/>
      <c r="M20" s="5"/>
      <c r="N20" s="5"/>
      <c r="O20" s="5"/>
      <c r="P20" s="5"/>
      <c r="Q20" s="5"/>
      <c r="R20" s="5"/>
      <c r="S20" s="5"/>
    </row>
    <row r="21" spans="1:22" ht="77.400000000000006" customHeight="1">
      <c r="A21" s="5"/>
      <c r="B21" s="2"/>
      <c r="G21" s="2"/>
      <c r="H21" s="2"/>
      <c r="I21" s="134" t="str">
        <f>_xlfn.XLOOKUP($V21,Respuesta!$B:$B,Respuesta!$E:$E)</f>
        <v>Thank you. Continue with the next question.</v>
      </c>
      <c r="J21" s="135"/>
      <c r="K21" s="135"/>
      <c r="L21" s="135"/>
      <c r="M21" s="5"/>
      <c r="N21" s="5"/>
      <c r="O21" s="5"/>
      <c r="P21" s="5"/>
      <c r="Q21" s="5"/>
      <c r="R21" s="5"/>
      <c r="S21" s="5"/>
      <c r="T21">
        <v>1</v>
      </c>
      <c r="U21">
        <f>D20</f>
        <v>25</v>
      </c>
      <c r="V21" t="str">
        <f>_xlfn.CONCAT(U21,T21)</f>
        <v>251</v>
      </c>
    </row>
    <row r="22" spans="1:22" ht="31.2">
      <c r="A22" s="5"/>
      <c r="B22" s="27"/>
      <c r="C22" s="58" t="s">
        <v>3</v>
      </c>
      <c r="D22" s="59">
        <v>26</v>
      </c>
      <c r="E22" s="58" t="s">
        <v>371</v>
      </c>
      <c r="F22" s="60">
        <f>_xlfn.XLOOKUP($D22,Respuesta!$C:$C,Respuesta!$A:$A)</f>
        <v>2.1</v>
      </c>
      <c r="G22" s="27"/>
      <c r="H22" s="61" t="str">
        <f>_xlfn.XLOOKUP($D22,Preguntas!$C:$C,Preguntas!$D:$D)</f>
        <v>Do I hire persons to work in my forest without discrimination?</v>
      </c>
      <c r="I22" s="2"/>
      <c r="J22" s="2"/>
      <c r="K22" s="2"/>
      <c r="L22" s="2"/>
      <c r="M22" s="5"/>
      <c r="N22" s="5"/>
      <c r="O22" s="5"/>
      <c r="P22" s="5"/>
      <c r="Q22" s="5"/>
      <c r="R22" s="5"/>
      <c r="S22" s="5"/>
    </row>
    <row r="23" spans="1:22">
      <c r="A23" s="5"/>
      <c r="B23" s="27"/>
      <c r="C23" s="27"/>
      <c r="D23" s="27"/>
      <c r="E23" s="27"/>
      <c r="F23" s="27"/>
      <c r="G23" s="27"/>
      <c r="H23" s="27"/>
      <c r="M23" s="5"/>
      <c r="N23" s="5"/>
      <c r="O23" s="5"/>
      <c r="P23" s="5"/>
      <c r="Q23" s="5"/>
      <c r="R23" s="5"/>
      <c r="S23" s="5"/>
    </row>
    <row r="24" spans="1:22" ht="34.200000000000003" customHeight="1">
      <c r="A24" s="5"/>
      <c r="B24" s="27"/>
      <c r="C24" s="27"/>
      <c r="D24" s="27"/>
      <c r="E24" s="27"/>
      <c r="F24" s="27"/>
      <c r="G24" s="27"/>
      <c r="H24" s="27"/>
      <c r="I24" s="132" t="str">
        <f>_xlfn.XLOOKUP($V24,Respuesta!$B:$B,Respuesta!$E:$E)</f>
        <v>Thank you. Continue with the next question.</v>
      </c>
      <c r="J24" s="133"/>
      <c r="K24" s="133"/>
      <c r="L24" s="133"/>
      <c r="M24" s="5"/>
      <c r="N24" s="5"/>
      <c r="O24" s="5"/>
      <c r="P24" s="5"/>
      <c r="Q24" s="5"/>
      <c r="R24" s="5"/>
      <c r="S24" s="5"/>
      <c r="T24">
        <v>1</v>
      </c>
      <c r="U24">
        <f>D22</f>
        <v>26</v>
      </c>
      <c r="V24" t="str">
        <f>_xlfn.CONCAT(U24,T24)</f>
        <v>261</v>
      </c>
    </row>
    <row r="25" spans="1:22">
      <c r="A25" s="5"/>
      <c r="B25" s="27"/>
      <c r="C25" s="27"/>
      <c r="D25" s="27"/>
      <c r="E25" s="27"/>
      <c r="F25" s="27"/>
      <c r="G25" s="27"/>
      <c r="H25" s="27"/>
      <c r="I25" s="2"/>
      <c r="J25" s="2"/>
      <c r="K25" s="2"/>
      <c r="L25" s="2"/>
      <c r="M25" s="5"/>
      <c r="N25" s="5"/>
      <c r="O25" s="5"/>
      <c r="P25" s="5"/>
      <c r="Q25" s="5"/>
      <c r="R25" s="5"/>
      <c r="S25" s="5"/>
    </row>
    <row r="26" spans="1:22" ht="31.2">
      <c r="A26" s="5"/>
      <c r="B26" s="27"/>
      <c r="C26" s="58" t="s">
        <v>3</v>
      </c>
      <c r="D26" s="59">
        <v>27</v>
      </c>
      <c r="E26" s="58" t="s">
        <v>371</v>
      </c>
      <c r="F26" s="60">
        <f>_xlfn.XLOOKUP($D26,Respuesta!$C:$C,Respuesta!$A:$A)</f>
        <v>2.1</v>
      </c>
      <c r="G26" s="27"/>
      <c r="H26" s="61" t="str">
        <f>_xlfn.XLOOKUP($D26,Preguntas!$C:$C,Preguntas!$D:$D)</f>
        <v>Do I permit workers create or join workers' organizations of their own choosing?</v>
      </c>
      <c r="I26" s="2"/>
      <c r="J26" s="2"/>
      <c r="K26" s="2"/>
      <c r="L26" s="2"/>
      <c r="M26" s="5"/>
      <c r="N26" s="5"/>
      <c r="O26" s="5"/>
      <c r="P26" s="5"/>
      <c r="Q26" s="5"/>
      <c r="R26" s="5"/>
      <c r="S26" s="5"/>
    </row>
    <row r="27" spans="1:22">
      <c r="A27" s="5"/>
      <c r="B27" s="27"/>
      <c r="C27" s="27"/>
      <c r="D27" s="27"/>
      <c r="E27" s="27"/>
      <c r="F27" s="27"/>
      <c r="G27" s="27"/>
      <c r="H27" s="27"/>
      <c r="M27" s="5"/>
      <c r="N27" s="5"/>
      <c r="O27" s="5"/>
      <c r="P27" s="5"/>
      <c r="Q27" s="5"/>
      <c r="R27" s="5"/>
      <c r="S27" s="5"/>
    </row>
    <row r="28" spans="1:22" ht="36" customHeight="1">
      <c r="A28" s="5"/>
      <c r="B28" s="27"/>
      <c r="C28" s="27"/>
      <c r="D28" s="27"/>
      <c r="E28" s="27"/>
      <c r="F28" s="27"/>
      <c r="G28" s="27"/>
      <c r="H28" s="27"/>
      <c r="I28" s="132" t="str">
        <f>_xlfn.XLOOKUP($V28,Respuesta!$B:$B,Respuesta!$E:$E)</f>
        <v>Thank you. Continue with the next question.</v>
      </c>
      <c r="J28" s="133"/>
      <c r="K28" s="133"/>
      <c r="L28" s="133"/>
      <c r="M28" s="5"/>
      <c r="N28" s="5"/>
      <c r="O28" s="5"/>
      <c r="P28" s="5"/>
      <c r="Q28" s="5"/>
      <c r="R28" s="5"/>
      <c r="S28" s="5"/>
      <c r="T28">
        <v>1</v>
      </c>
      <c r="U28">
        <f>D26</f>
        <v>27</v>
      </c>
      <c r="V28" t="str">
        <f>_xlfn.CONCAT(U28,T28)</f>
        <v>271</v>
      </c>
    </row>
    <row r="29" spans="1:22" ht="14.4" customHeight="1">
      <c r="A29" s="5"/>
      <c r="B29" s="27"/>
      <c r="C29" s="27"/>
      <c r="D29" s="27"/>
      <c r="E29" s="27"/>
      <c r="F29" s="27"/>
      <c r="G29" s="27"/>
      <c r="H29" s="27"/>
      <c r="M29" s="5"/>
      <c r="N29" s="5"/>
      <c r="O29" s="5"/>
      <c r="P29" s="5"/>
      <c r="Q29" s="5"/>
      <c r="R29" s="5"/>
      <c r="S29" s="5"/>
    </row>
    <row r="30" spans="1:22" ht="48.6" customHeight="1">
      <c r="A30" s="5"/>
      <c r="B30" s="27"/>
      <c r="C30" s="58" t="s">
        <v>3</v>
      </c>
      <c r="D30" s="59">
        <v>28</v>
      </c>
      <c r="E30" s="58" t="s">
        <v>371</v>
      </c>
      <c r="F30" s="60">
        <f>_xlfn.XLOOKUP($D30,Respuesta!$C:$C,Respuesta!$A:$A)</f>
        <v>2.2000000000000002</v>
      </c>
      <c r="G30" s="27"/>
      <c r="H30" s="61" t="str">
        <f>_xlfn.XLOOKUP($D30,Preguntas!$C:$C,Preguntas!$D:$D)</f>
        <v xml:space="preserve">Do  men and women have the same oportunity to be hired as worker, to participate in training and other activities without discrimination? </v>
      </c>
      <c r="I30" s="2"/>
      <c r="J30" s="2"/>
      <c r="K30" s="2"/>
      <c r="L30" s="2"/>
      <c r="M30" s="5"/>
      <c r="N30" s="5"/>
      <c r="O30" s="5"/>
      <c r="P30" s="5"/>
      <c r="Q30" s="5"/>
      <c r="R30" s="5"/>
      <c r="S30" s="5"/>
    </row>
    <row r="31" spans="1:22" ht="25.2" customHeight="1">
      <c r="A31" s="5"/>
      <c r="B31" s="27"/>
      <c r="C31" s="27"/>
      <c r="D31" s="27"/>
      <c r="E31" s="27"/>
      <c r="F31" s="27"/>
      <c r="G31" s="27"/>
      <c r="H31" s="27"/>
      <c r="M31" s="5"/>
      <c r="N31" s="5"/>
      <c r="O31" s="5"/>
      <c r="P31" s="5"/>
      <c r="Q31" s="5"/>
      <c r="R31" s="5"/>
      <c r="S31" s="5"/>
    </row>
    <row r="32" spans="1:22" ht="68.400000000000006" customHeight="1">
      <c r="A32" s="5"/>
      <c r="B32" s="27"/>
      <c r="C32" s="27"/>
      <c r="D32" s="27"/>
      <c r="E32" s="27"/>
      <c r="F32" s="27"/>
      <c r="G32" s="27"/>
      <c r="H32" s="27"/>
      <c r="I32" s="132" t="str">
        <f>_xlfn.XLOOKUP($V32,Respuesta!$B:$B,Respuesta!$E:$E)</f>
        <v>Training: Gender equality, non-discrimination, procedures established to report, investigate and resolve cases of sexual harassment and gender discrimination. / Statement detailing the actions that promote gender equality and prevent gender discrimination.</v>
      </c>
      <c r="J32" s="133"/>
      <c r="K32" s="133"/>
      <c r="L32" s="133"/>
      <c r="M32" s="5"/>
      <c r="N32" s="5"/>
      <c r="O32" s="5"/>
      <c r="P32" s="5"/>
      <c r="Q32" s="5"/>
      <c r="R32" s="5"/>
      <c r="S32" s="5"/>
      <c r="T32">
        <v>2</v>
      </c>
      <c r="U32">
        <f>D30</f>
        <v>28</v>
      </c>
      <c r="V32" t="str">
        <f>_xlfn.CONCAT(U32,T32)</f>
        <v>282</v>
      </c>
    </row>
    <row r="33" spans="1:22" ht="14.4" customHeight="1">
      <c r="A33" s="5"/>
      <c r="B33" s="27"/>
      <c r="C33" s="27"/>
      <c r="D33" s="27"/>
      <c r="E33" s="27"/>
      <c r="F33" s="27"/>
      <c r="G33" s="27"/>
      <c r="H33" s="27"/>
      <c r="M33" s="5"/>
      <c r="N33" s="5"/>
      <c r="O33" s="5"/>
      <c r="P33" s="5"/>
      <c r="Q33" s="5"/>
      <c r="R33" s="5"/>
      <c r="S33" s="5"/>
    </row>
    <row r="34" spans="1:22" ht="14.4" customHeight="1">
      <c r="A34" s="5"/>
      <c r="B34" s="27"/>
      <c r="C34" s="58" t="s">
        <v>3</v>
      </c>
      <c r="D34" s="59">
        <v>29</v>
      </c>
      <c r="E34" s="58" t="s">
        <v>371</v>
      </c>
      <c r="F34" s="60">
        <f>_xlfn.XLOOKUP($D34,Respuesta!$C:$C,Respuesta!$A:$A)</f>
        <v>2.2000000000000002</v>
      </c>
      <c r="G34" s="27"/>
      <c r="H34" s="61" t="str">
        <f>_xlfn.XLOOKUP($D34,Preguntas!$C:$C,Preguntas!$D:$D)</f>
        <v>Do I pay men and women equally when they do the same job?</v>
      </c>
      <c r="I34" s="2"/>
      <c r="J34" s="2"/>
      <c r="K34" s="2"/>
      <c r="L34" s="2"/>
      <c r="M34" s="5"/>
      <c r="N34" s="5"/>
      <c r="O34" s="5"/>
      <c r="P34" s="5"/>
      <c r="Q34" s="5"/>
      <c r="R34" s="5"/>
      <c r="S34" s="5"/>
    </row>
    <row r="35" spans="1:22" ht="14.4" customHeight="1">
      <c r="A35" s="5"/>
      <c r="B35" s="27"/>
      <c r="C35" s="27"/>
      <c r="D35" s="27"/>
      <c r="E35" s="27"/>
      <c r="F35" s="27"/>
      <c r="G35" s="27"/>
      <c r="H35" s="27"/>
      <c r="M35" s="5"/>
      <c r="N35" s="5"/>
      <c r="O35" s="5"/>
      <c r="P35" s="5"/>
      <c r="Q35" s="5"/>
      <c r="R35" s="5"/>
      <c r="S35" s="5"/>
    </row>
    <row r="36" spans="1:22" ht="40.799999999999997" customHeight="1">
      <c r="A36" s="5"/>
      <c r="B36" s="27"/>
      <c r="C36" s="27"/>
      <c r="D36" s="27"/>
      <c r="E36" s="27"/>
      <c r="F36" s="27"/>
      <c r="G36" s="27"/>
      <c r="H36" s="27"/>
      <c r="I36" s="134" t="str">
        <f>_xlfn.XLOOKUP($V36,Respuesta!$B:$B,Respuesta!$E:$E)</f>
        <v>Pay the same salary to men and women. / Salaries payroll. / Salary policy includes that the same salary is paid for men and women for the same work.</v>
      </c>
      <c r="J36" s="135"/>
      <c r="K36" s="135"/>
      <c r="L36" s="135"/>
      <c r="M36" s="5"/>
      <c r="N36" s="5"/>
      <c r="O36" s="5"/>
      <c r="P36" s="5"/>
      <c r="Q36" s="5"/>
      <c r="R36" s="5"/>
      <c r="S36" s="5"/>
      <c r="T36">
        <v>2</v>
      </c>
      <c r="U36">
        <f>D34</f>
        <v>29</v>
      </c>
      <c r="V36" t="str">
        <f>_xlfn.CONCAT(U36,T36)</f>
        <v>292</v>
      </c>
    </row>
    <row r="37" spans="1:22" ht="14.4" customHeight="1">
      <c r="A37" s="5"/>
      <c r="B37" s="27"/>
      <c r="C37" s="58" t="s">
        <v>3</v>
      </c>
      <c r="D37" s="59">
        <v>30</v>
      </c>
      <c r="E37" s="58" t="s">
        <v>371</v>
      </c>
      <c r="F37" s="60">
        <f>_xlfn.XLOOKUP($D37,Respuesta!$C:$C,Respuesta!$A:$A)</f>
        <v>2.2000000000000002</v>
      </c>
      <c r="G37" s="27"/>
      <c r="H37" s="62" t="str">
        <f>+_xlfn.XLOOKUP(D37,Preguntas!C:C,Preguntas!D:D)</f>
        <v>Do I pay employees directly using methods they have agreed to?</v>
      </c>
      <c r="I37" s="2"/>
      <c r="J37" s="2"/>
      <c r="K37" s="2"/>
      <c r="L37" s="2"/>
      <c r="M37" s="5"/>
      <c r="N37" s="5"/>
      <c r="O37" s="5"/>
      <c r="P37" s="5"/>
      <c r="Q37" s="5"/>
      <c r="R37" s="5"/>
      <c r="S37" s="5"/>
    </row>
    <row r="38" spans="1:22" ht="14.4" customHeight="1">
      <c r="A38" s="5"/>
      <c r="B38" s="27"/>
      <c r="C38" s="27"/>
      <c r="D38" s="27"/>
      <c r="E38" s="27"/>
      <c r="F38" s="27"/>
      <c r="G38" s="27"/>
      <c r="H38" s="27"/>
      <c r="M38" s="5"/>
      <c r="N38" s="5"/>
      <c r="O38" s="5"/>
      <c r="P38" s="5"/>
      <c r="Q38" s="5"/>
      <c r="R38" s="5"/>
      <c r="S38" s="5"/>
    </row>
    <row r="39" spans="1:22" ht="32.4" customHeight="1">
      <c r="A39" s="5"/>
      <c r="B39" s="27"/>
      <c r="C39" s="27"/>
      <c r="D39" s="27"/>
      <c r="E39" s="27"/>
      <c r="F39" s="27"/>
      <c r="G39" s="27"/>
      <c r="H39" s="27"/>
      <c r="I39" s="132" t="str">
        <f>_xlfn.XLOOKUP($V39,Respuesta!$B:$B,Respuesta!$E:$E)</f>
        <v>Compensation method agreed with workers. / Agreement on the method of remuneration with the workers.</v>
      </c>
      <c r="J39" s="133"/>
      <c r="K39" s="133"/>
      <c r="L39" s="133"/>
      <c r="M39" s="5"/>
      <c r="N39" s="5"/>
      <c r="O39" s="5"/>
      <c r="P39" s="5"/>
      <c r="Q39" s="5"/>
      <c r="R39" s="5"/>
      <c r="S39" s="5"/>
      <c r="T39">
        <v>2</v>
      </c>
      <c r="U39">
        <f>D37</f>
        <v>30</v>
      </c>
      <c r="V39" t="str">
        <f>_xlfn.CONCAT(U39,T39)</f>
        <v>302</v>
      </c>
    </row>
    <row r="40" spans="1:22" ht="14.4" customHeight="1">
      <c r="A40" s="5"/>
      <c r="B40" s="27"/>
      <c r="C40" s="27"/>
      <c r="D40" s="27"/>
      <c r="E40" s="27"/>
      <c r="F40" s="27"/>
      <c r="G40" s="27"/>
      <c r="H40" s="27"/>
      <c r="M40" s="5"/>
      <c r="N40" s="5"/>
      <c r="O40" s="5"/>
      <c r="P40" s="5"/>
    </row>
    <row r="41" spans="1:22" ht="14.4" customHeight="1">
      <c r="A41" s="5"/>
      <c r="B41" s="27"/>
      <c r="C41" s="27"/>
      <c r="D41" s="27"/>
      <c r="E41" s="27"/>
      <c r="F41" s="27"/>
      <c r="G41" s="27"/>
      <c r="H41" s="27"/>
      <c r="M41" s="5"/>
      <c r="N41" s="5"/>
      <c r="O41" s="5"/>
      <c r="P41" s="5"/>
    </row>
    <row r="42" spans="1:22" ht="14.4" customHeight="1">
      <c r="A42" s="5"/>
      <c r="M42" s="5"/>
      <c r="N42" s="5"/>
      <c r="O42" s="5"/>
      <c r="P42" s="5"/>
    </row>
    <row r="43" spans="1:22" ht="14.4" customHeight="1">
      <c r="A43" s="5"/>
      <c r="M43" s="5"/>
      <c r="N43" s="5"/>
      <c r="O43" s="5"/>
      <c r="P43" s="5"/>
    </row>
    <row r="44" spans="1:22" ht="14.4" customHeight="1">
      <c r="A44" s="5"/>
      <c r="M44" s="5"/>
      <c r="N44" s="5"/>
      <c r="O44" s="5"/>
      <c r="P44" s="5"/>
    </row>
    <row r="45" spans="1:22" ht="14.4" customHeight="1">
      <c r="A45" s="5"/>
      <c r="B45" s="5"/>
      <c r="C45" s="5"/>
      <c r="D45" s="5"/>
      <c r="E45" s="5"/>
      <c r="F45" s="5"/>
      <c r="G45" s="5"/>
      <c r="H45" s="5"/>
      <c r="I45" s="5"/>
      <c r="J45" s="5"/>
      <c r="K45" s="5"/>
      <c r="L45" s="5"/>
      <c r="M45" s="5"/>
      <c r="N45" s="5"/>
      <c r="O45" s="5"/>
      <c r="P45" s="5"/>
    </row>
  </sheetData>
  <sheetProtection algorithmName="SHA-512" hashValue="xI1un/1hfyG+THFThv9TUfKPXVIQHpdOxemDiTFqcSZ5dB6B1JnYlILWuKs9HpZt7SRGNgBJCFDQd1pMUyb04w==" saltValue="/pFM9W2Elk5UDjglpOH9fQ==" spinCount="100000" sheet="1" objects="1" scenarios="1"/>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18433"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18433" r:id="rId4" name="OptionButton1"/>
      </mc:Fallback>
    </mc:AlternateContent>
    <mc:AlternateContent xmlns:mc="http://schemas.openxmlformats.org/markup-compatibility/2006">
      <mc:Choice Requires="x14">
        <control shapeId="18434" r:id="rId6" name="OptionButton2">
          <controlPr defaultSize="0" autoLine="0" autoPict="0" r:id="rId7">
            <anchor moveWithCells="1">
              <from>
                <xdr:col>7</xdr:col>
                <xdr:colOff>1844040</xdr:colOff>
                <xdr:row>8</xdr:row>
                <xdr:rowOff>76200</xdr:rowOff>
              </from>
              <to>
                <xdr:col>7</xdr:col>
                <xdr:colOff>3124200</xdr:colOff>
                <xdr:row>9</xdr:row>
                <xdr:rowOff>15240</xdr:rowOff>
              </to>
            </anchor>
          </controlPr>
        </control>
      </mc:Choice>
      <mc:Fallback>
        <control shapeId="18434" r:id="rId6" name="OptionButton2"/>
      </mc:Fallback>
    </mc:AlternateContent>
    <mc:AlternateContent xmlns:mc="http://schemas.openxmlformats.org/markup-compatibility/2006">
      <mc:Choice Requires="x14">
        <control shapeId="18435"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18435" r:id="rId8" name="OptionButton3"/>
      </mc:Fallback>
    </mc:AlternateContent>
    <mc:AlternateContent xmlns:mc="http://schemas.openxmlformats.org/markup-compatibility/2006">
      <mc:Choice Requires="x14">
        <control shapeId="18436"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18436" r:id="rId10" name="OptionButton4"/>
      </mc:Fallback>
    </mc:AlternateContent>
    <mc:AlternateContent xmlns:mc="http://schemas.openxmlformats.org/markup-compatibility/2006">
      <mc:Choice Requires="x14">
        <control shapeId="18437"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18437" r:id="rId12" name="OptionButton5"/>
      </mc:Fallback>
    </mc:AlternateContent>
    <mc:AlternateContent xmlns:mc="http://schemas.openxmlformats.org/markup-compatibility/2006">
      <mc:Choice Requires="x14">
        <control shapeId="18438"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18438" r:id="rId14" name="OptionButton6"/>
      </mc:Fallback>
    </mc:AlternateContent>
    <mc:AlternateContent xmlns:mc="http://schemas.openxmlformats.org/markup-compatibility/2006">
      <mc:Choice Requires="x14">
        <control shapeId="18439" r:id="rId16" name="OptionButton7">
          <controlPr defaultSize="0" autoLine="0" autoPict="0" r:id="rId17">
            <anchor moveWithCells="1">
              <from>
                <xdr:col>7</xdr:col>
                <xdr:colOff>106680</xdr:colOff>
                <xdr:row>17</xdr:row>
                <xdr:rowOff>160020</xdr:rowOff>
              </from>
              <to>
                <xdr:col>7</xdr:col>
                <xdr:colOff>563880</xdr:colOff>
                <xdr:row>18</xdr:row>
                <xdr:rowOff>15240</xdr:rowOff>
              </to>
            </anchor>
          </controlPr>
        </control>
      </mc:Choice>
      <mc:Fallback>
        <control shapeId="18439" r:id="rId16" name="OptionButton7"/>
      </mc:Fallback>
    </mc:AlternateContent>
    <mc:AlternateContent xmlns:mc="http://schemas.openxmlformats.org/markup-compatibility/2006">
      <mc:Choice Requires="x14">
        <control shapeId="18440" r:id="rId18" name="OptionButton8">
          <controlPr defaultSize="0" autoLine="0" autoPict="0" r:id="rId19">
            <anchor moveWithCells="1">
              <from>
                <xdr:col>7</xdr:col>
                <xdr:colOff>1844040</xdr:colOff>
                <xdr:row>17</xdr:row>
                <xdr:rowOff>160020</xdr:rowOff>
              </from>
              <to>
                <xdr:col>7</xdr:col>
                <xdr:colOff>3124200</xdr:colOff>
                <xdr:row>18</xdr:row>
                <xdr:rowOff>15240</xdr:rowOff>
              </to>
            </anchor>
          </controlPr>
        </control>
      </mc:Choice>
      <mc:Fallback>
        <control shapeId="18440" r:id="rId18" name="OptionButton8"/>
      </mc:Fallback>
    </mc:AlternateContent>
    <mc:AlternateContent xmlns:mc="http://schemas.openxmlformats.org/markup-compatibility/2006">
      <mc:Choice Requires="x14">
        <control shapeId="18441"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18441" r:id="rId20" name="OptionButton9"/>
      </mc:Fallback>
    </mc:AlternateContent>
    <mc:AlternateContent xmlns:mc="http://schemas.openxmlformats.org/markup-compatibility/2006">
      <mc:Choice Requires="x14">
        <control shapeId="18442"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18442" r:id="rId22" name="OptionButton10"/>
      </mc:Fallback>
    </mc:AlternateContent>
    <mc:AlternateContent xmlns:mc="http://schemas.openxmlformats.org/markup-compatibility/2006">
      <mc:Choice Requires="x14">
        <control shapeId="18443"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18443" r:id="rId24" name="OptionButton11"/>
      </mc:Fallback>
    </mc:AlternateContent>
    <mc:AlternateContent xmlns:mc="http://schemas.openxmlformats.org/markup-compatibility/2006">
      <mc:Choice Requires="x14">
        <control shapeId="18444"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18444" r:id="rId26" name="OptionButton12"/>
      </mc:Fallback>
    </mc:AlternateContent>
    <mc:AlternateContent xmlns:mc="http://schemas.openxmlformats.org/markup-compatibility/2006">
      <mc:Choice Requires="x14">
        <control shapeId="18445"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18445" r:id="rId28" name="OptionButton13"/>
      </mc:Fallback>
    </mc:AlternateContent>
    <mc:AlternateContent xmlns:mc="http://schemas.openxmlformats.org/markup-compatibility/2006">
      <mc:Choice Requires="x14">
        <control shapeId="18446" r:id="rId30" name="OptionButton14">
          <controlPr defaultSize="0" autoLine="0" r:id="rId31">
            <anchor moveWithCells="1">
              <from>
                <xdr:col>7</xdr:col>
                <xdr:colOff>929640</xdr:colOff>
                <xdr:row>17</xdr:row>
                <xdr:rowOff>144780</xdr:rowOff>
              </from>
              <to>
                <xdr:col>7</xdr:col>
                <xdr:colOff>1432560</xdr:colOff>
                <xdr:row>18</xdr:row>
                <xdr:rowOff>0</xdr:rowOff>
              </to>
            </anchor>
          </controlPr>
        </control>
      </mc:Choice>
      <mc:Fallback>
        <control shapeId="18446" r:id="rId30" name="OptionButton14"/>
      </mc:Fallback>
    </mc:AlternateContent>
    <mc:AlternateContent xmlns:mc="http://schemas.openxmlformats.org/markup-compatibility/2006">
      <mc:Choice Requires="x14">
        <control shapeId="18447"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18447" r:id="rId32" name="OptionButton15"/>
      </mc:Fallback>
    </mc:AlternateContent>
    <mc:AlternateContent xmlns:mc="http://schemas.openxmlformats.org/markup-compatibility/2006">
      <mc:Choice Requires="x14">
        <control shapeId="18448"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18448" r:id="rId34" name="OptionButton16"/>
      </mc:Fallback>
    </mc:AlternateContent>
    <mc:AlternateContent xmlns:mc="http://schemas.openxmlformats.org/markup-compatibility/2006">
      <mc:Choice Requires="x14">
        <control shapeId="18449"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18449" r:id="rId36" name="OptionButton17"/>
      </mc:Fallback>
    </mc:AlternateContent>
    <mc:AlternateContent xmlns:mc="http://schemas.openxmlformats.org/markup-compatibility/2006">
      <mc:Choice Requires="x14">
        <control shapeId="18450"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18450" r:id="rId38" name="OptionButton18"/>
      </mc:Fallback>
    </mc:AlternateContent>
    <mc:AlternateContent xmlns:mc="http://schemas.openxmlformats.org/markup-compatibility/2006">
      <mc:Choice Requires="x14">
        <control shapeId="18451"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18451" r:id="rId40" name="OptionButton19"/>
      </mc:Fallback>
    </mc:AlternateContent>
    <mc:AlternateContent xmlns:mc="http://schemas.openxmlformats.org/markup-compatibility/2006">
      <mc:Choice Requires="x14">
        <control shapeId="18452"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18452" r:id="rId42" name="OptionButton20"/>
      </mc:Fallback>
    </mc:AlternateContent>
    <mc:AlternateContent xmlns:mc="http://schemas.openxmlformats.org/markup-compatibility/2006">
      <mc:Choice Requires="x14">
        <control shapeId="18453"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18453" r:id="rId44" name="OptionButton21"/>
      </mc:Fallback>
    </mc:AlternateContent>
    <mc:AlternateContent xmlns:mc="http://schemas.openxmlformats.org/markup-compatibility/2006">
      <mc:Choice Requires="x14">
        <control shapeId="18454" r:id="rId46" name="OptionButton22">
          <controlPr defaultSize="0" autoLine="0" autoPict="0" r:id="rId47">
            <anchor moveWithCells="1">
              <from>
                <xdr:col>7</xdr:col>
                <xdr:colOff>99060</xdr:colOff>
                <xdr:row>30</xdr:row>
                <xdr:rowOff>129540</xdr:rowOff>
              </from>
              <to>
                <xdr:col>7</xdr:col>
                <xdr:colOff>556260</xdr:colOff>
                <xdr:row>31</xdr:row>
                <xdr:rowOff>38100</xdr:rowOff>
              </to>
            </anchor>
          </controlPr>
        </control>
      </mc:Choice>
      <mc:Fallback>
        <control shapeId="18454" r:id="rId46" name="OptionButton22"/>
      </mc:Fallback>
    </mc:AlternateContent>
    <mc:AlternateContent xmlns:mc="http://schemas.openxmlformats.org/markup-compatibility/2006">
      <mc:Choice Requires="x14">
        <control shapeId="18455" r:id="rId48" name="OptionButton23">
          <controlPr defaultSize="0" autoLine="0" autoPict="0" r:id="rId49">
            <anchor moveWithCells="1">
              <from>
                <xdr:col>7</xdr:col>
                <xdr:colOff>1844040</xdr:colOff>
                <xdr:row>30</xdr:row>
                <xdr:rowOff>129540</xdr:rowOff>
              </from>
              <to>
                <xdr:col>7</xdr:col>
                <xdr:colOff>3124200</xdr:colOff>
                <xdr:row>31</xdr:row>
                <xdr:rowOff>38100</xdr:rowOff>
              </to>
            </anchor>
          </controlPr>
        </control>
      </mc:Choice>
      <mc:Fallback>
        <control shapeId="18455" r:id="rId48" name="OptionButton23"/>
      </mc:Fallback>
    </mc:AlternateContent>
    <mc:AlternateContent xmlns:mc="http://schemas.openxmlformats.org/markup-compatibility/2006">
      <mc:Choice Requires="x14">
        <control shapeId="18456" r:id="rId50" name="OptionButton24">
          <controlPr defaultSize="0" autoLine="0" r:id="rId51">
            <anchor moveWithCells="1">
              <from>
                <xdr:col>7</xdr:col>
                <xdr:colOff>906780</xdr:colOff>
                <xdr:row>30</xdr:row>
                <xdr:rowOff>129540</xdr:rowOff>
              </from>
              <to>
                <xdr:col>7</xdr:col>
                <xdr:colOff>1409700</xdr:colOff>
                <xdr:row>31</xdr:row>
                <xdr:rowOff>38100</xdr:rowOff>
              </to>
            </anchor>
          </controlPr>
        </control>
      </mc:Choice>
      <mc:Fallback>
        <control shapeId="18456" r:id="rId50" name="OptionButton24"/>
      </mc:Fallback>
    </mc:AlternateContent>
    <mc:AlternateContent xmlns:mc="http://schemas.openxmlformats.org/markup-compatibility/2006">
      <mc:Choice Requires="x14">
        <control shapeId="18457"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18457" r:id="rId52" name="OptionButton25"/>
      </mc:Fallback>
    </mc:AlternateContent>
    <mc:AlternateContent xmlns:mc="http://schemas.openxmlformats.org/markup-compatibility/2006">
      <mc:Choice Requires="x14">
        <control shapeId="18458"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18458" r:id="rId54" name="OptionButton26"/>
      </mc:Fallback>
    </mc:AlternateContent>
    <mc:AlternateContent xmlns:mc="http://schemas.openxmlformats.org/markup-compatibility/2006">
      <mc:Choice Requires="x14">
        <control shapeId="18459"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18459" r:id="rId56" name="OptionButton27"/>
      </mc:Fallback>
    </mc:AlternateContent>
    <mc:AlternateContent xmlns:mc="http://schemas.openxmlformats.org/markup-compatibility/2006">
      <mc:Choice Requires="x14">
        <control shapeId="18460"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18460" r:id="rId58" name="OptionButton28"/>
      </mc:Fallback>
    </mc:AlternateContent>
    <mc:AlternateContent xmlns:mc="http://schemas.openxmlformats.org/markup-compatibility/2006">
      <mc:Choice Requires="x14">
        <control shapeId="18461"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18461" r:id="rId60" name="OptionButton29"/>
      </mc:Fallback>
    </mc:AlternateContent>
    <mc:AlternateContent xmlns:mc="http://schemas.openxmlformats.org/markup-compatibility/2006">
      <mc:Choice Requires="x14">
        <control shapeId="18462"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18462" r:id="rId62" name="OptionButton30"/>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4422B-E006-43A0-B25F-23EDD57FDA22}">
  <sheetPr codeName="Sheet12">
    <tabColor rgb="FF78BE20"/>
  </sheetPr>
  <dimension ref="A1:V43"/>
  <sheetViews>
    <sheetView showGridLines="0" topLeftCell="H1" zoomScale="80" zoomScaleNormal="80" workbookViewId="0">
      <selection activeCell="O11" sqref="O11"/>
    </sheetView>
  </sheetViews>
  <sheetFormatPr baseColWidth="10" defaultColWidth="0" defaultRowHeight="14.4" customHeight="1" zeroHeight="1"/>
  <cols>
    <col min="1" max="2" width="8.88671875" customWidth="1"/>
    <col min="3" max="3" width="3.44140625" bestFit="1" customWidth="1"/>
    <col min="4" max="4" width="3"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30" customHeight="1">
      <c r="A8" s="5"/>
      <c r="B8" s="2"/>
      <c r="C8" s="12" t="s">
        <v>3</v>
      </c>
      <c r="D8" s="47">
        <v>31</v>
      </c>
      <c r="E8" s="12" t="s">
        <v>371</v>
      </c>
      <c r="F8" s="45">
        <f>_xlfn.XLOOKUP($D8,Respuesta!$C:$C,Respuesta!$A:$A)</f>
        <v>2.2000000000000002</v>
      </c>
      <c r="G8" s="2"/>
      <c r="H8" s="7" t="str">
        <f>_xlfn.XLOOKUP($D8,Preguntas!$C:$C,Preguntas!$D:$D)</f>
        <v xml:space="preserve"> Do I give maternity/paternity leave to women/men as required by law?</v>
      </c>
      <c r="I8" s="2"/>
      <c r="J8" s="2"/>
      <c r="K8" s="2"/>
      <c r="L8" s="2"/>
      <c r="M8" s="5"/>
      <c r="N8" s="5"/>
      <c r="O8" s="5"/>
      <c r="P8" s="5"/>
      <c r="Q8" s="5"/>
      <c r="R8" s="5"/>
      <c r="S8" s="5"/>
    </row>
    <row r="9" spans="1:22" ht="26.4" customHeight="1">
      <c r="A9" s="5"/>
      <c r="B9" s="2"/>
      <c r="G9" s="2"/>
      <c r="H9" s="2"/>
      <c r="I9" s="132" t="str">
        <f>_xlfn.XLOOKUP(V9,Respuesta!$B:$B,Respuesta!$E:$E)</f>
        <v>Thank you. Continue with the next question.</v>
      </c>
      <c r="J9" s="133"/>
      <c r="K9" s="133"/>
      <c r="L9" s="133"/>
      <c r="M9" s="5"/>
      <c r="N9" s="5"/>
      <c r="O9" s="5"/>
      <c r="P9" s="5"/>
      <c r="Q9" s="5"/>
      <c r="R9" s="5"/>
      <c r="S9" s="5"/>
      <c r="T9" s="114">
        <v>1</v>
      </c>
      <c r="U9">
        <f>+D8</f>
        <v>31</v>
      </c>
      <c r="V9" t="str">
        <f>_xlfn.CONCAT(U9,T9)</f>
        <v>311</v>
      </c>
    </row>
    <row r="10" spans="1:22" ht="13.2"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12" t="s">
        <v>3</v>
      </c>
      <c r="D11" s="47">
        <v>32</v>
      </c>
      <c r="E11" s="12" t="s">
        <v>371</v>
      </c>
      <c r="F11" s="45">
        <f>_xlfn.XLOOKUP($D11,Respuesta!$C:$C,Respuesta!$A:$A)</f>
        <v>2.2000000000000002</v>
      </c>
      <c r="G11" s="2"/>
      <c r="H11" s="7" t="str">
        <f>_xlfn.XLOOKUP($D11,Preguntas!$C:$C,Preguntas!$D:$D)</f>
        <v xml:space="preserve">Do women and men participate in management committees and decision-making? </v>
      </c>
      <c r="I11" s="2"/>
      <c r="J11" s="2"/>
      <c r="K11" s="2"/>
      <c r="L11" s="2"/>
      <c r="M11" s="5"/>
      <c r="N11" s="5"/>
      <c r="O11" s="5"/>
      <c r="P11" s="5"/>
      <c r="Q11" s="5"/>
      <c r="R11" s="5"/>
      <c r="S11" s="5"/>
      <c r="T11" s="114"/>
    </row>
    <row r="12" spans="1:22" ht="34.200000000000003" customHeight="1">
      <c r="A12" s="5"/>
      <c r="B12" s="2"/>
      <c r="G12" s="2"/>
      <c r="H12" s="2"/>
      <c r="I12" s="134" t="str">
        <f>_xlfn.XLOOKUP($V12,Respuesta!$B:$B,Respuesta!$E:$E)</f>
        <v>Promote the participation of men and women in meetings, forums, etc.</v>
      </c>
      <c r="J12" s="135"/>
      <c r="K12" s="135"/>
      <c r="L12" s="135"/>
      <c r="M12" s="5"/>
      <c r="N12" s="5"/>
      <c r="O12" s="5"/>
      <c r="P12" s="5"/>
      <c r="Q12" s="5"/>
      <c r="R12" s="5"/>
      <c r="S12" s="5"/>
      <c r="T12" s="114">
        <v>2</v>
      </c>
      <c r="U12">
        <f>D11</f>
        <v>32</v>
      </c>
      <c r="V12" t="str">
        <f>_xlfn.CONCAT(U12,T12)</f>
        <v>322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31.2">
      <c r="A14" s="5"/>
      <c r="B14" s="2"/>
      <c r="C14" s="6" t="s">
        <v>3</v>
      </c>
      <c r="D14" s="4">
        <v>33</v>
      </c>
      <c r="E14" s="6" t="s">
        <v>371</v>
      </c>
      <c r="F14" s="48">
        <f>_xlfn.XLOOKUP($D14,Respuesta!$C:$C,Respuesta!$A:$A)</f>
        <v>2.2000000000000002</v>
      </c>
      <c r="G14" s="2"/>
      <c r="H14" s="7" t="str">
        <f>_xlfn.XLOOKUP($D14,Preguntas!$C:$C,Preguntas!$D:$D)</f>
        <v>Are there mechanisms for adressing cases of discrimination?</v>
      </c>
      <c r="I14" s="2"/>
      <c r="J14" s="2"/>
      <c r="K14" s="2"/>
      <c r="L14" s="2"/>
      <c r="M14" s="5"/>
      <c r="N14" s="5"/>
      <c r="O14" s="5"/>
      <c r="P14" s="5"/>
      <c r="Q14" s="5"/>
      <c r="R14" s="5"/>
      <c r="S14" s="5"/>
      <c r="T14" s="114"/>
    </row>
    <row r="15" spans="1:22" ht="54" customHeight="1">
      <c r="A15" s="5"/>
      <c r="B15" s="2"/>
      <c r="G15" s="2"/>
      <c r="H15" s="2"/>
      <c r="I15" s="134" t="str">
        <f>_xlfn.XLOOKUP($V15,Respuesta!$B:$B,Respuesta!$E:$E)</f>
        <v>Confidential and timely attention to cases of harassment and discrimination. / Register of complaints of sexual harassment and resolution measures. /  Sexual harassment complaint policy.</v>
      </c>
      <c r="J15" s="135"/>
      <c r="K15" s="135"/>
      <c r="L15" s="135"/>
      <c r="M15" s="5"/>
      <c r="N15" s="5"/>
      <c r="O15" s="5"/>
      <c r="P15" s="5"/>
      <c r="Q15" s="5"/>
      <c r="R15" s="5"/>
      <c r="S15" s="5"/>
      <c r="T15" s="114">
        <v>2</v>
      </c>
      <c r="U15">
        <f>+D14</f>
        <v>33</v>
      </c>
      <c r="V15" t="str">
        <f>_xlfn.CONCAT(U15,T15)</f>
        <v>332</v>
      </c>
    </row>
    <row r="16" spans="1:22" ht="9" customHeight="1">
      <c r="A16" s="5"/>
      <c r="B16" s="2"/>
      <c r="C16" s="2"/>
      <c r="D16" s="2"/>
      <c r="E16" s="2"/>
      <c r="F16" s="2"/>
      <c r="G16" s="2"/>
      <c r="H16" s="2"/>
      <c r="I16" s="2"/>
      <c r="J16" s="2"/>
      <c r="K16" s="2"/>
      <c r="L16" s="2"/>
      <c r="M16" s="5"/>
      <c r="N16" s="5"/>
      <c r="O16" s="5"/>
      <c r="P16" s="5"/>
      <c r="Q16" s="5"/>
      <c r="R16" s="5"/>
      <c r="S16" s="5"/>
      <c r="T16" s="114"/>
    </row>
    <row r="17" spans="1:22" ht="31.2">
      <c r="A17" s="5"/>
      <c r="B17" s="2"/>
      <c r="C17" s="6" t="s">
        <v>3</v>
      </c>
      <c r="D17" s="4">
        <v>34</v>
      </c>
      <c r="E17" s="6" t="s">
        <v>371</v>
      </c>
      <c r="F17" s="48">
        <f>_xlfn.XLOOKUP($D17,Respuesta!$C:$C,Respuesta!$A:$A)</f>
        <v>2.2999999999999998</v>
      </c>
      <c r="G17" s="2"/>
      <c r="H17" s="7" t="str">
        <f>_xlfn.XLOOKUP($D17,Preguntas!$C:$C,Preguntas!$D:$D)</f>
        <v>Does everyone know about, and follow safe work practices? </v>
      </c>
      <c r="I17" s="2"/>
      <c r="J17" s="2"/>
      <c r="K17" s="2"/>
      <c r="L17" s="2"/>
      <c r="M17" s="5"/>
      <c r="N17" s="5"/>
      <c r="O17" s="5"/>
      <c r="P17" s="5"/>
      <c r="Q17" s="11"/>
      <c r="R17" s="5"/>
      <c r="S17" s="5"/>
      <c r="T17" s="114"/>
    </row>
    <row r="18" spans="1:22" ht="70.8" customHeight="1">
      <c r="A18" s="5"/>
      <c r="B18" s="2"/>
      <c r="G18" s="2"/>
      <c r="H18" s="2"/>
      <c r="I18" s="134" t="str">
        <f>_xlfn.XLOOKUP($V18,Respuesta!$B:$B,Respuesta!$E:$E)</f>
        <v>Record that employees were informed about Occupational Safety and Health measures. / Training: Safety and health protocol in general and for each worker's activity; first aid and others related procedures. / Safety and health measures corresponding to each activity defined .</v>
      </c>
      <c r="J18" s="135"/>
      <c r="K18" s="135"/>
      <c r="L18" s="135"/>
      <c r="M18" s="5"/>
      <c r="N18" s="5"/>
      <c r="O18" s="5"/>
      <c r="P18" s="5"/>
      <c r="Q18" s="5"/>
      <c r="R18" s="5"/>
      <c r="S18" s="5"/>
      <c r="T18" s="114">
        <v>2</v>
      </c>
      <c r="U18">
        <f>D17</f>
        <v>34</v>
      </c>
      <c r="V18" t="str">
        <f>_xlfn.CONCAT(U18,T18)</f>
        <v>342</v>
      </c>
    </row>
    <row r="19" spans="1:22" ht="13.8" customHeight="1">
      <c r="A19" s="5"/>
      <c r="B19" s="2"/>
      <c r="C19" s="2"/>
      <c r="D19" s="2"/>
      <c r="E19" s="2"/>
      <c r="F19" s="2"/>
      <c r="G19" s="2"/>
      <c r="H19" s="2"/>
      <c r="I19" s="2"/>
      <c r="J19" s="2"/>
      <c r="K19" s="2"/>
      <c r="L19" s="2"/>
      <c r="M19" s="5"/>
      <c r="N19" s="5"/>
      <c r="O19" s="5"/>
      <c r="P19" s="5"/>
      <c r="Q19" s="5"/>
      <c r="R19" s="5"/>
      <c r="S19" s="5"/>
      <c r="T19" s="114"/>
    </row>
    <row r="20" spans="1:22" ht="28.8" customHeight="1">
      <c r="A20" s="5"/>
      <c r="B20" s="2"/>
      <c r="C20" s="6" t="s">
        <v>3</v>
      </c>
      <c r="D20" s="4">
        <v>35</v>
      </c>
      <c r="E20" s="6" t="s">
        <v>371</v>
      </c>
      <c r="F20" s="48">
        <f>_xlfn.XLOOKUP($D20,Respuesta!$C:$C,Respuesta!$A:$A)</f>
        <v>2.2999999999999998</v>
      </c>
      <c r="G20" s="2"/>
      <c r="H20" s="7" t="str">
        <f>_xlfn.XLOOKUP($D20,Preguntas!$C:$C,Preguntas!$D:$D)</f>
        <v>Does everyone have appropriate safety equipment ?</v>
      </c>
      <c r="I20" s="2"/>
      <c r="J20" s="2"/>
      <c r="K20" s="2"/>
      <c r="L20" s="2"/>
      <c r="M20" s="5"/>
      <c r="N20" s="5"/>
      <c r="O20" s="5"/>
      <c r="P20" s="5"/>
      <c r="Q20" s="5"/>
      <c r="R20" s="5"/>
      <c r="S20" s="5"/>
      <c r="T20" s="114"/>
    </row>
    <row r="21" spans="1:22" ht="34.799999999999997" customHeight="1">
      <c r="A21" s="5"/>
      <c r="B21" s="2"/>
      <c r="G21" s="2"/>
      <c r="H21" s="2"/>
      <c r="I21" s="134" t="str">
        <f>_xlfn.XLOOKUP($V21,Respuesta!$B:$B,Respuesta!$E:$E)</f>
        <v>Define required occupational safety equipment and provide it to workers.</v>
      </c>
      <c r="J21" s="135"/>
      <c r="K21" s="135"/>
      <c r="L21" s="135"/>
      <c r="M21" s="5"/>
      <c r="N21" s="5"/>
      <c r="O21" s="5"/>
      <c r="P21" s="5"/>
      <c r="Q21" s="5"/>
      <c r="R21" s="5"/>
      <c r="S21" s="5"/>
      <c r="T21" s="114">
        <v>2</v>
      </c>
      <c r="U21">
        <f>D20</f>
        <v>35</v>
      </c>
      <c r="V21" t="str">
        <f>_xlfn.CONCAT(U21,T21)</f>
        <v>352</v>
      </c>
    </row>
    <row r="22" spans="1:22" ht="31.2">
      <c r="A22" s="5"/>
      <c r="B22" s="27"/>
      <c r="C22" s="58" t="s">
        <v>3</v>
      </c>
      <c r="D22" s="59">
        <v>36</v>
      </c>
      <c r="E22" s="58" t="s">
        <v>371</v>
      </c>
      <c r="F22" s="60">
        <f>_xlfn.XLOOKUP($D22,Respuesta!$C:$C,Respuesta!$A:$A)</f>
        <v>2.2999999999999998</v>
      </c>
      <c r="G22" s="27"/>
      <c r="H22" s="61" t="str">
        <f>_xlfn.XLOOKUP($D22,Preguntas!$C:$C,Preguntas!$D:$D)</f>
        <v>Do I require that the people who work in my forest use the security equipment?</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19.8" customHeight="1">
      <c r="A24" s="5"/>
      <c r="B24" s="27"/>
      <c r="C24" s="27"/>
      <c r="D24" s="27"/>
      <c r="E24" s="27"/>
      <c r="F24" s="27"/>
      <c r="G24" s="27"/>
      <c r="H24" s="27"/>
      <c r="I24" s="132" t="str">
        <f>_xlfn.XLOOKUP($V24,Respuesta!$B:$B,Respuesta!$E:$E)</f>
        <v>Waiting for your answer.</v>
      </c>
      <c r="J24" s="133"/>
      <c r="K24" s="133"/>
      <c r="L24" s="133"/>
      <c r="M24" s="5"/>
      <c r="N24" s="5"/>
      <c r="O24" s="5"/>
      <c r="P24" s="5"/>
      <c r="Q24" s="5"/>
      <c r="R24" s="5"/>
      <c r="S24" s="5"/>
      <c r="T24" s="114">
        <v>3</v>
      </c>
      <c r="U24">
        <f>D22</f>
        <v>36</v>
      </c>
      <c r="V24" t="str">
        <f>_xlfn.CONCAT(U24,T24)</f>
        <v>363</v>
      </c>
    </row>
    <row r="25" spans="1:22">
      <c r="A25" s="5"/>
      <c r="B25" s="27"/>
      <c r="C25" s="27"/>
      <c r="D25" s="27"/>
      <c r="E25" s="27"/>
      <c r="F25" s="27"/>
      <c r="G25" s="27"/>
      <c r="H25" s="27"/>
      <c r="I25" s="2"/>
      <c r="J25" s="2"/>
      <c r="K25" s="2"/>
      <c r="L25" s="2"/>
      <c r="M25" s="5"/>
      <c r="N25" s="5"/>
      <c r="O25" s="5"/>
      <c r="P25" s="5"/>
      <c r="Q25" s="5"/>
      <c r="R25" s="5"/>
      <c r="S25" s="5"/>
      <c r="T25" s="114"/>
    </row>
    <row r="26" spans="1:22" ht="15.6">
      <c r="A26" s="5"/>
      <c r="B26" s="27"/>
      <c r="C26" s="58" t="s">
        <v>3</v>
      </c>
      <c r="D26" s="59">
        <v>37</v>
      </c>
      <c r="E26" s="58" t="s">
        <v>371</v>
      </c>
      <c r="F26" s="60">
        <f>_xlfn.XLOOKUP($D26,Respuesta!$C:$C,Respuesta!$A:$A)</f>
        <v>2.2999999999999998</v>
      </c>
      <c r="G26" s="27"/>
      <c r="H26" s="61" t="str">
        <f>_xlfn.XLOOKUP($D26,Preguntas!$C:$C,Preguntas!$D:$D)</f>
        <v>Do I keep records of accidents?</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18" customHeight="1">
      <c r="A28" s="5"/>
      <c r="B28" s="27"/>
      <c r="C28" s="27"/>
      <c r="D28" s="27"/>
      <c r="E28" s="27"/>
      <c r="F28" s="27"/>
      <c r="G28" s="27"/>
      <c r="H28" s="27"/>
      <c r="I28" s="132" t="str">
        <f>_xlfn.XLOOKUP($V28,Respuesta!$B:$B,Respuesta!$E:$E)</f>
        <v>Record of number and type of occupational accidents.</v>
      </c>
      <c r="J28" s="133"/>
      <c r="K28" s="133"/>
      <c r="L28" s="133"/>
      <c r="M28" s="5"/>
      <c r="N28" s="5"/>
      <c r="O28" s="5"/>
      <c r="P28" s="5"/>
      <c r="Q28" s="5"/>
      <c r="R28" s="5"/>
      <c r="S28" s="5"/>
      <c r="T28" s="114">
        <v>2</v>
      </c>
      <c r="U28">
        <f>D26</f>
        <v>37</v>
      </c>
      <c r="V28" t="str">
        <f>_xlfn.CONCAT(U28,T28)</f>
        <v>372</v>
      </c>
    </row>
    <row r="29" spans="1:22" ht="14.4" customHeight="1">
      <c r="A29" s="5"/>
      <c r="B29" s="27"/>
      <c r="C29" s="27"/>
      <c r="D29" s="27"/>
      <c r="E29" s="27"/>
      <c r="F29" s="27"/>
      <c r="G29" s="27"/>
      <c r="H29" s="27"/>
      <c r="M29" s="5"/>
      <c r="N29" s="5"/>
      <c r="O29" s="5"/>
      <c r="P29" s="5"/>
      <c r="Q29" s="5"/>
      <c r="R29" s="5"/>
      <c r="S29" s="5"/>
      <c r="T29" s="114"/>
    </row>
    <row r="30" spans="1:22" ht="14.4" customHeight="1">
      <c r="A30" s="5"/>
      <c r="B30" s="27"/>
      <c r="C30" s="58" t="s">
        <v>3</v>
      </c>
      <c r="D30" s="59">
        <v>38</v>
      </c>
      <c r="E30" s="58" t="s">
        <v>371</v>
      </c>
      <c r="F30" s="60">
        <f>_xlfn.XLOOKUP($D30,Respuesta!$C:$C,Respuesta!$A:$A)</f>
        <v>2.2999999999999998</v>
      </c>
      <c r="G30" s="27"/>
      <c r="H30" s="61" t="str">
        <f>_xlfn.XLOOKUP($D30,Preguntas!$C:$C,Preguntas!$D:$D)</f>
        <v>Do I change practices when an accident, or a near- accident, happens?</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32.4" customHeight="1">
      <c r="A32" s="5"/>
      <c r="B32" s="27"/>
      <c r="C32" s="27"/>
      <c r="D32" s="27"/>
      <c r="E32" s="27"/>
      <c r="F32" s="27"/>
      <c r="G32" s="27"/>
      <c r="H32" s="27"/>
      <c r="I32" s="132" t="str">
        <f>_xlfn.XLOOKUP($V32,Respuesta!$B:$B,Respuesta!$E:$E)</f>
        <v>Periodic review, and after incidents review, and modify the occupational safety and health policy.</v>
      </c>
      <c r="J32" s="133"/>
      <c r="K32" s="133"/>
      <c r="L32" s="133"/>
      <c r="M32" s="5"/>
      <c r="N32" s="5"/>
      <c r="O32" s="5"/>
      <c r="P32" s="5"/>
      <c r="Q32" s="5"/>
      <c r="R32" s="5"/>
      <c r="S32" s="5"/>
      <c r="T32" s="114">
        <v>2</v>
      </c>
      <c r="U32">
        <f>D30</f>
        <v>38</v>
      </c>
      <c r="V32" t="str">
        <f>_xlfn.CONCAT(U32,T32)</f>
        <v>382</v>
      </c>
    </row>
    <row r="33" spans="1:22" ht="14.4" customHeight="1">
      <c r="A33" s="5"/>
      <c r="B33" s="27"/>
      <c r="C33" s="27"/>
      <c r="D33" s="27"/>
      <c r="E33" s="27"/>
      <c r="F33" s="27"/>
      <c r="G33" s="27"/>
      <c r="H33" s="27"/>
      <c r="M33" s="5"/>
      <c r="N33" s="5"/>
      <c r="O33" s="5"/>
      <c r="P33" s="5"/>
      <c r="Q33" s="5"/>
      <c r="R33" s="5"/>
      <c r="S33" s="5"/>
      <c r="T33" s="114"/>
    </row>
    <row r="34" spans="1:22" ht="14.4" customHeight="1">
      <c r="A34" s="5"/>
      <c r="B34" s="27"/>
      <c r="C34" s="58" t="s">
        <v>3</v>
      </c>
      <c r="D34" s="59">
        <v>39</v>
      </c>
      <c r="E34" s="58" t="s">
        <v>371</v>
      </c>
      <c r="F34" s="60">
        <f>_xlfn.XLOOKUP($D34,Respuesta!$C:$C,Respuesta!$A:$A)</f>
        <v>2.4</v>
      </c>
      <c r="G34" s="27"/>
      <c r="H34" s="61" t="str">
        <f>_xlfn.XLOOKUP($D34,Preguntas!$C:$C,Preguntas!$D:$D)</f>
        <v>Do I pay employees at least the legal minimum wage?</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27" customHeight="1">
      <c r="A36" s="5"/>
      <c r="B36" s="27"/>
      <c r="C36" s="27"/>
      <c r="D36" s="27"/>
      <c r="E36" s="27"/>
      <c r="F36" s="27"/>
      <c r="G36" s="27"/>
      <c r="H36" s="27"/>
      <c r="I36" s="134" t="str">
        <f>_xlfn.XLOOKUP($V36,Respuesta!$B:$B,Respuesta!$E:$E)</f>
        <v xml:space="preserve">Improve and restore native habitats/ecosystems / Identify naturally occurring species and their distribution. </v>
      </c>
      <c r="J36" s="135"/>
      <c r="K36" s="135"/>
      <c r="L36" s="135"/>
      <c r="M36" s="5"/>
      <c r="N36" s="5"/>
      <c r="O36" s="5"/>
      <c r="P36" s="5"/>
      <c r="Q36" s="5"/>
      <c r="R36" s="5"/>
      <c r="S36" s="5"/>
      <c r="T36" s="114">
        <v>2</v>
      </c>
      <c r="U36">
        <f>D34</f>
        <v>39</v>
      </c>
      <c r="V36" t="str">
        <f>_xlfn.CONCAT(U36,T36)</f>
        <v>392</v>
      </c>
    </row>
    <row r="37" spans="1:22" ht="14.4" customHeight="1">
      <c r="A37" s="5"/>
      <c r="B37" s="27"/>
      <c r="C37" s="58" t="s">
        <v>3</v>
      </c>
      <c r="D37" s="59">
        <v>40</v>
      </c>
      <c r="E37" s="58" t="s">
        <v>371</v>
      </c>
      <c r="F37" s="60">
        <f>_xlfn.XLOOKUP($D37,Respuesta!$C:$C,Respuesta!$A:$A)</f>
        <v>2.4</v>
      </c>
      <c r="G37" s="27"/>
      <c r="H37" s="62" t="str">
        <f>+_xlfn.XLOOKUP(D37,Preguntas!C:C,Preguntas!D:D)</f>
        <v>Do I pay the wages on time?</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14.4" customHeight="1">
      <c r="A39" s="5"/>
      <c r="B39" s="27"/>
      <c r="C39" s="27"/>
      <c r="D39" s="27"/>
      <c r="E39" s="27"/>
      <c r="F39" s="27"/>
      <c r="G39" s="27"/>
      <c r="H39" s="27"/>
      <c r="I39" s="132" t="str">
        <f>_xlfn.XLOOKUP($V39,Respuesta!$B:$B,Respuesta!$E:$E)</f>
        <v>Records of timely payment of salaries.</v>
      </c>
      <c r="J39" s="133"/>
      <c r="K39" s="133"/>
      <c r="L39" s="133"/>
      <c r="M39" s="5"/>
      <c r="N39" s="5"/>
      <c r="O39" s="5"/>
      <c r="P39" s="5"/>
      <c r="Q39" s="5"/>
      <c r="R39" s="5"/>
      <c r="S39" s="5"/>
      <c r="T39" s="114">
        <v>2</v>
      </c>
      <c r="U39">
        <f>D37</f>
        <v>40</v>
      </c>
      <c r="V39" t="str">
        <f>_xlfn.CONCAT(U39,T39)</f>
        <v>402</v>
      </c>
    </row>
    <row r="40" spans="1:22" ht="14.4" customHeight="1">
      <c r="A40" s="5"/>
      <c r="B40" s="27"/>
      <c r="C40" s="27"/>
      <c r="D40" s="27"/>
      <c r="E40" s="27"/>
      <c r="F40" s="27"/>
      <c r="G40" s="27"/>
      <c r="H40" s="27"/>
      <c r="M40" s="5"/>
      <c r="N40" s="5"/>
      <c r="O40" s="5"/>
      <c r="T40" s="114"/>
    </row>
    <row r="41" spans="1:22" ht="14.4" customHeight="1">
      <c r="A41" s="5"/>
      <c r="B41" s="27"/>
      <c r="C41" s="27"/>
      <c r="D41" s="27"/>
      <c r="E41" s="27"/>
      <c r="F41" s="27"/>
      <c r="G41" s="27"/>
      <c r="H41" s="27"/>
      <c r="M41" s="5"/>
      <c r="N41" s="5"/>
      <c r="O41" s="5"/>
    </row>
    <row r="42" spans="1:22" ht="14.4" customHeight="1">
      <c r="A42" s="5"/>
      <c r="B42" s="5"/>
      <c r="C42" s="5"/>
      <c r="D42" s="5"/>
      <c r="E42" s="5"/>
      <c r="F42" s="5"/>
      <c r="G42" s="5"/>
      <c r="H42" s="5"/>
      <c r="I42" s="5"/>
      <c r="J42" s="5"/>
      <c r="K42" s="5"/>
      <c r="L42" s="5"/>
      <c r="M42" s="5"/>
      <c r="N42" s="5"/>
      <c r="O42" s="5"/>
    </row>
    <row r="43" spans="1:22" ht="14.4" customHeight="1">
      <c r="A43" s="5"/>
      <c r="B43" s="5"/>
      <c r="C43" s="5"/>
      <c r="D43" s="5"/>
      <c r="E43" s="5"/>
      <c r="F43" s="5"/>
      <c r="G43" s="5"/>
      <c r="H43" s="5"/>
      <c r="I43" s="5"/>
      <c r="J43" s="5"/>
      <c r="K43" s="5"/>
      <c r="L43" s="5"/>
      <c r="M43" s="5"/>
      <c r="N43" s="5"/>
      <c r="O43" s="5"/>
    </row>
  </sheetData>
  <sheetProtection algorithmName="SHA-512" hashValue="BmIo2HTvNDLlTVzpEUpkXj/+dOy7DdIXMFNlAKRokn0co/dBXZQR1Qvu4p+tjWasosT7/0RAZsfN8re4yxlqGg==" saltValue="EewSmiG/ZIJZt5IF3KcYaQ==" spinCount="100000" sheet="1" objects="1" scenarios="1"/>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20481"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20481" r:id="rId4" name="OptionButton1"/>
      </mc:Fallback>
    </mc:AlternateContent>
    <mc:AlternateContent xmlns:mc="http://schemas.openxmlformats.org/markup-compatibility/2006">
      <mc:Choice Requires="x14">
        <control shapeId="20482" r:id="rId6" name="OptionButton2">
          <controlPr defaultSize="0" autoLine="0" autoPict="0" r:id="rId7">
            <anchor moveWithCells="1">
              <from>
                <xdr:col>7</xdr:col>
                <xdr:colOff>1844040</xdr:colOff>
                <xdr:row>8</xdr:row>
                <xdr:rowOff>76200</xdr:rowOff>
              </from>
              <to>
                <xdr:col>7</xdr:col>
                <xdr:colOff>3124200</xdr:colOff>
                <xdr:row>9</xdr:row>
                <xdr:rowOff>15240</xdr:rowOff>
              </to>
            </anchor>
          </controlPr>
        </control>
      </mc:Choice>
      <mc:Fallback>
        <control shapeId="20482" r:id="rId6" name="OptionButton2"/>
      </mc:Fallback>
    </mc:AlternateContent>
    <mc:AlternateContent xmlns:mc="http://schemas.openxmlformats.org/markup-compatibility/2006">
      <mc:Choice Requires="x14">
        <control shapeId="20483"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20483" r:id="rId8" name="OptionButton3"/>
      </mc:Fallback>
    </mc:AlternateContent>
    <mc:AlternateContent xmlns:mc="http://schemas.openxmlformats.org/markup-compatibility/2006">
      <mc:Choice Requires="x14">
        <control shapeId="20484"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20484" r:id="rId10" name="OptionButton4"/>
      </mc:Fallback>
    </mc:AlternateContent>
    <mc:AlternateContent xmlns:mc="http://schemas.openxmlformats.org/markup-compatibility/2006">
      <mc:Choice Requires="x14">
        <control shapeId="20485"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20485" r:id="rId12" name="OptionButton5"/>
      </mc:Fallback>
    </mc:AlternateContent>
    <mc:AlternateContent xmlns:mc="http://schemas.openxmlformats.org/markup-compatibility/2006">
      <mc:Choice Requires="x14">
        <control shapeId="20486"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20486" r:id="rId14" name="OptionButton6"/>
      </mc:Fallback>
    </mc:AlternateContent>
    <mc:AlternateContent xmlns:mc="http://schemas.openxmlformats.org/markup-compatibility/2006">
      <mc:Choice Requires="x14">
        <control shapeId="20487" r:id="rId16" name="OptionButton7">
          <controlPr defaultSize="0" autoLine="0" autoPict="0" r:id="rId17">
            <anchor moveWithCells="1">
              <from>
                <xdr:col>7</xdr:col>
                <xdr:colOff>106680</xdr:colOff>
                <xdr:row>17</xdr:row>
                <xdr:rowOff>160020</xdr:rowOff>
              </from>
              <to>
                <xdr:col>7</xdr:col>
                <xdr:colOff>563880</xdr:colOff>
                <xdr:row>17</xdr:row>
                <xdr:rowOff>388620</xdr:rowOff>
              </to>
            </anchor>
          </controlPr>
        </control>
      </mc:Choice>
      <mc:Fallback>
        <control shapeId="20487" r:id="rId16" name="OptionButton7"/>
      </mc:Fallback>
    </mc:AlternateContent>
    <mc:AlternateContent xmlns:mc="http://schemas.openxmlformats.org/markup-compatibility/2006">
      <mc:Choice Requires="x14">
        <control shapeId="20488" r:id="rId18" name="OptionButton8">
          <controlPr defaultSize="0" autoLine="0" autoPict="0" r:id="rId19">
            <anchor moveWithCells="1">
              <from>
                <xdr:col>7</xdr:col>
                <xdr:colOff>1844040</xdr:colOff>
                <xdr:row>17</xdr:row>
                <xdr:rowOff>160020</xdr:rowOff>
              </from>
              <to>
                <xdr:col>7</xdr:col>
                <xdr:colOff>3124200</xdr:colOff>
                <xdr:row>17</xdr:row>
                <xdr:rowOff>388620</xdr:rowOff>
              </to>
            </anchor>
          </controlPr>
        </control>
      </mc:Choice>
      <mc:Fallback>
        <control shapeId="20488" r:id="rId18" name="OptionButton8"/>
      </mc:Fallback>
    </mc:AlternateContent>
    <mc:AlternateContent xmlns:mc="http://schemas.openxmlformats.org/markup-compatibility/2006">
      <mc:Choice Requires="x14">
        <control shapeId="20489"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20489" r:id="rId20" name="OptionButton9"/>
      </mc:Fallback>
    </mc:AlternateContent>
    <mc:AlternateContent xmlns:mc="http://schemas.openxmlformats.org/markup-compatibility/2006">
      <mc:Choice Requires="x14">
        <control shapeId="20490"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20490" r:id="rId22" name="OptionButton10"/>
      </mc:Fallback>
    </mc:AlternateContent>
    <mc:AlternateContent xmlns:mc="http://schemas.openxmlformats.org/markup-compatibility/2006">
      <mc:Choice Requires="x14">
        <control shapeId="20491"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20491" r:id="rId24" name="OptionButton11"/>
      </mc:Fallback>
    </mc:AlternateContent>
    <mc:AlternateContent xmlns:mc="http://schemas.openxmlformats.org/markup-compatibility/2006">
      <mc:Choice Requires="x14">
        <control shapeId="20492"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20492" r:id="rId26" name="OptionButton12"/>
      </mc:Fallback>
    </mc:AlternateContent>
    <mc:AlternateContent xmlns:mc="http://schemas.openxmlformats.org/markup-compatibility/2006">
      <mc:Choice Requires="x14">
        <control shapeId="20493"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20493" r:id="rId28" name="OptionButton13"/>
      </mc:Fallback>
    </mc:AlternateContent>
    <mc:AlternateContent xmlns:mc="http://schemas.openxmlformats.org/markup-compatibility/2006">
      <mc:Choice Requires="x14">
        <control shapeId="20494" r:id="rId30" name="OptionButton14">
          <controlPr defaultSize="0" autoLine="0" r:id="rId31">
            <anchor moveWithCells="1">
              <from>
                <xdr:col>7</xdr:col>
                <xdr:colOff>929640</xdr:colOff>
                <xdr:row>17</xdr:row>
                <xdr:rowOff>144780</xdr:rowOff>
              </from>
              <to>
                <xdr:col>7</xdr:col>
                <xdr:colOff>1432560</xdr:colOff>
                <xdr:row>17</xdr:row>
                <xdr:rowOff>373380</xdr:rowOff>
              </to>
            </anchor>
          </controlPr>
        </control>
      </mc:Choice>
      <mc:Fallback>
        <control shapeId="20494" r:id="rId30" name="OptionButton14"/>
      </mc:Fallback>
    </mc:AlternateContent>
    <mc:AlternateContent xmlns:mc="http://schemas.openxmlformats.org/markup-compatibility/2006">
      <mc:Choice Requires="x14">
        <control shapeId="20495"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20495" r:id="rId32" name="OptionButton15"/>
      </mc:Fallback>
    </mc:AlternateContent>
    <mc:AlternateContent xmlns:mc="http://schemas.openxmlformats.org/markup-compatibility/2006">
      <mc:Choice Requires="x14">
        <control shapeId="20496"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20496" r:id="rId34" name="OptionButton16"/>
      </mc:Fallback>
    </mc:AlternateContent>
    <mc:AlternateContent xmlns:mc="http://schemas.openxmlformats.org/markup-compatibility/2006">
      <mc:Choice Requires="x14">
        <control shapeId="20497"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20497" r:id="rId36" name="OptionButton17"/>
      </mc:Fallback>
    </mc:AlternateContent>
    <mc:AlternateContent xmlns:mc="http://schemas.openxmlformats.org/markup-compatibility/2006">
      <mc:Choice Requires="x14">
        <control shapeId="20498"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20498" r:id="rId38" name="OptionButton18"/>
      </mc:Fallback>
    </mc:AlternateContent>
    <mc:AlternateContent xmlns:mc="http://schemas.openxmlformats.org/markup-compatibility/2006">
      <mc:Choice Requires="x14">
        <control shapeId="20499"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20499" r:id="rId40" name="OptionButton19"/>
      </mc:Fallback>
    </mc:AlternateContent>
    <mc:AlternateContent xmlns:mc="http://schemas.openxmlformats.org/markup-compatibility/2006">
      <mc:Choice Requires="x14">
        <control shapeId="20500"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20500" r:id="rId42" name="OptionButton20"/>
      </mc:Fallback>
    </mc:AlternateContent>
    <mc:AlternateContent xmlns:mc="http://schemas.openxmlformats.org/markup-compatibility/2006">
      <mc:Choice Requires="x14">
        <control shapeId="20501"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20501" r:id="rId44" name="OptionButton21"/>
      </mc:Fallback>
    </mc:AlternateContent>
    <mc:AlternateContent xmlns:mc="http://schemas.openxmlformats.org/markup-compatibility/2006">
      <mc:Choice Requires="x14">
        <control shapeId="20502"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20502" r:id="rId46" name="OptionButton22"/>
      </mc:Fallback>
    </mc:AlternateContent>
    <mc:AlternateContent xmlns:mc="http://schemas.openxmlformats.org/markup-compatibility/2006">
      <mc:Choice Requires="x14">
        <control shapeId="20503"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20503" r:id="rId48" name="OptionButton23"/>
      </mc:Fallback>
    </mc:AlternateContent>
    <mc:AlternateContent xmlns:mc="http://schemas.openxmlformats.org/markup-compatibility/2006">
      <mc:Choice Requires="x14">
        <control shapeId="20504"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20504" r:id="rId50" name="OptionButton24"/>
      </mc:Fallback>
    </mc:AlternateContent>
    <mc:AlternateContent xmlns:mc="http://schemas.openxmlformats.org/markup-compatibility/2006">
      <mc:Choice Requires="x14">
        <control shapeId="20505"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20505" r:id="rId52" name="OptionButton25"/>
      </mc:Fallback>
    </mc:AlternateContent>
    <mc:AlternateContent xmlns:mc="http://schemas.openxmlformats.org/markup-compatibility/2006">
      <mc:Choice Requires="x14">
        <control shapeId="20506"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20506" r:id="rId54" name="OptionButton26"/>
      </mc:Fallback>
    </mc:AlternateContent>
    <mc:AlternateContent xmlns:mc="http://schemas.openxmlformats.org/markup-compatibility/2006">
      <mc:Choice Requires="x14">
        <control shapeId="20507"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20507" r:id="rId56" name="OptionButton27"/>
      </mc:Fallback>
    </mc:AlternateContent>
    <mc:AlternateContent xmlns:mc="http://schemas.openxmlformats.org/markup-compatibility/2006">
      <mc:Choice Requires="x14">
        <control shapeId="20508"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20508" r:id="rId58" name="OptionButton28"/>
      </mc:Fallback>
    </mc:AlternateContent>
    <mc:AlternateContent xmlns:mc="http://schemas.openxmlformats.org/markup-compatibility/2006">
      <mc:Choice Requires="x14">
        <control shapeId="20509"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20509" r:id="rId60" name="OptionButton29"/>
      </mc:Fallback>
    </mc:AlternateContent>
    <mc:AlternateContent xmlns:mc="http://schemas.openxmlformats.org/markup-compatibility/2006">
      <mc:Choice Requires="x14">
        <control shapeId="20510"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20510" r:id="rId62" name="OptionButton30"/>
      </mc:Fallback>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583D5-6EA0-4F7C-90DF-46849AF16746}">
  <sheetPr codeName="Sheet13">
    <tabColor rgb="FF78BE20"/>
  </sheetPr>
  <dimension ref="A1:V41"/>
  <sheetViews>
    <sheetView showGridLines="0" topLeftCell="H1" zoomScale="80" zoomScaleNormal="80" workbookViewId="0">
      <selection activeCell="N9" sqref="N9"/>
    </sheetView>
  </sheetViews>
  <sheetFormatPr baseColWidth="10" defaultColWidth="0" defaultRowHeight="14.4" customHeight="1" zeroHeight="1"/>
  <cols>
    <col min="1" max="2" width="8.88671875" customWidth="1"/>
    <col min="3" max="3" width="3.44140625" bestFit="1" customWidth="1"/>
    <col min="4" max="4" width="3"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3.8" customHeight="1">
      <c r="A8" s="5"/>
      <c r="B8" s="2"/>
      <c r="C8" s="12" t="s">
        <v>3</v>
      </c>
      <c r="D8" s="47">
        <v>41</v>
      </c>
      <c r="E8" s="12" t="s">
        <v>371</v>
      </c>
      <c r="F8" s="45">
        <f>_xlfn.XLOOKUP($D8,Respuesta!$C:$C,Respuesta!$A:$A)</f>
        <v>2.5</v>
      </c>
      <c r="G8" s="2"/>
      <c r="H8" s="7" t="str">
        <f>_xlfn.XLOOKUP($D8,Preguntas!$C:$C,Preguntas!$D:$D)</f>
        <v>Do I train and supervise all my employees and family members in the jobs they do so they can work safely?</v>
      </c>
      <c r="I8" s="2"/>
      <c r="J8" s="2"/>
      <c r="K8" s="2"/>
      <c r="L8" s="2"/>
      <c r="M8" s="5"/>
      <c r="N8" s="5"/>
      <c r="O8" s="5"/>
      <c r="P8" s="5"/>
      <c r="Q8" s="5"/>
      <c r="R8" s="5"/>
      <c r="S8" s="5"/>
      <c r="T8" s="114"/>
    </row>
    <row r="9" spans="1:22" ht="54.6" customHeight="1">
      <c r="A9" s="5"/>
      <c r="B9" s="2"/>
      <c r="G9" s="2"/>
      <c r="H9" s="2"/>
      <c r="I9" s="132" t="str">
        <f>_xlfn.XLOOKUP(V9,Respuesta!$B:$B,Respuesta!$E:$E)</f>
        <v>Specific training for each worker on the activities corresponding to their position.</v>
      </c>
      <c r="J9" s="133"/>
      <c r="K9" s="133"/>
      <c r="L9" s="133"/>
      <c r="M9" s="5"/>
      <c r="N9" s="5"/>
      <c r="O9" s="5"/>
      <c r="P9" s="5"/>
      <c r="Q9" s="5"/>
      <c r="R9" s="5"/>
      <c r="S9" s="5"/>
      <c r="T9" s="114">
        <v>2</v>
      </c>
      <c r="U9">
        <f>+D8</f>
        <v>41</v>
      </c>
      <c r="V9" t="str">
        <f>_xlfn.CONCAT(U9,T9)</f>
        <v>412</v>
      </c>
    </row>
    <row r="10" spans="1:22" ht="13.2"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12" t="s">
        <v>3</v>
      </c>
      <c r="D11" s="47">
        <v>42</v>
      </c>
      <c r="E11" s="12" t="s">
        <v>371</v>
      </c>
      <c r="F11" s="45">
        <f>_xlfn.XLOOKUP($D11,Respuesta!$C:$C,Respuesta!$A:$A)</f>
        <v>2.5</v>
      </c>
      <c r="G11" s="2"/>
      <c r="H11" s="7" t="str">
        <f>_xlfn.XLOOKUP($D11,Preguntas!$C:$C,Preguntas!$D:$D)</f>
        <v>Do I have a register of the trainings?</v>
      </c>
      <c r="I11" s="2"/>
      <c r="J11" s="2"/>
      <c r="K11" s="2"/>
      <c r="L11" s="2"/>
      <c r="M11" s="5"/>
      <c r="N11" s="5"/>
      <c r="O11" s="5"/>
      <c r="P11" s="5"/>
      <c r="Q11" s="5"/>
      <c r="R11" s="5"/>
      <c r="S11" s="5"/>
      <c r="T11" s="114"/>
    </row>
    <row r="12" spans="1:22" ht="34.200000000000003" customHeight="1">
      <c r="A12" s="5"/>
      <c r="B12" s="2"/>
      <c r="G12" s="2"/>
      <c r="H12" s="2"/>
      <c r="I12" s="134" t="str">
        <f>_xlfn.XLOOKUP($V12,Respuesta!$B:$B,Respuesta!$E:$E)</f>
        <v>Register of all trainings and its participants.</v>
      </c>
      <c r="J12" s="135"/>
      <c r="K12" s="135"/>
      <c r="L12" s="135"/>
      <c r="M12" s="5"/>
      <c r="N12" s="5"/>
      <c r="O12" s="5"/>
      <c r="P12" s="5"/>
      <c r="Q12" s="5"/>
      <c r="R12" s="5"/>
      <c r="S12" s="5"/>
      <c r="T12" s="114">
        <v>2</v>
      </c>
      <c r="U12">
        <f>D11</f>
        <v>42</v>
      </c>
      <c r="V12" t="str">
        <f>_xlfn.CONCAT(U12,T12)</f>
        <v>422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31.2">
      <c r="A14" s="5"/>
      <c r="B14" s="2"/>
      <c r="C14" s="6" t="s">
        <v>3</v>
      </c>
      <c r="D14" s="4">
        <v>43</v>
      </c>
      <c r="E14" s="6" t="s">
        <v>371</v>
      </c>
      <c r="F14" s="48">
        <f>_xlfn.XLOOKUP($D14,Respuesta!$C:$C,Respuesta!$A:$A)</f>
        <v>2.6</v>
      </c>
      <c r="G14" s="2"/>
      <c r="H14" s="7" t="str">
        <f>_xlfn.XLOOKUP($D14,Preguntas!$C:$C,Preguntas!$D:$D)</f>
        <v>Do I have a plan to resolve any disputes with employees?</v>
      </c>
      <c r="I14" s="2"/>
      <c r="J14" s="2"/>
      <c r="K14" s="2"/>
      <c r="L14" s="2"/>
      <c r="M14" s="5"/>
      <c r="N14" s="5"/>
      <c r="O14" s="5"/>
      <c r="P14" s="5"/>
      <c r="Q14" s="5"/>
      <c r="R14" s="5"/>
      <c r="S14" s="5"/>
      <c r="T14" s="114"/>
    </row>
    <row r="15" spans="1:22" ht="45" customHeight="1">
      <c r="A15" s="5"/>
      <c r="B15" s="2"/>
      <c r="G15" s="2"/>
      <c r="H15" s="2"/>
      <c r="I15" s="134" t="str">
        <f>_xlfn.XLOOKUP($V15,Respuesta!$B:$B,Respuesta!$E:$E)</f>
        <v>Training: Grievance system and labor dispute resolution. / Rules/Plan to solve labour disputes. / Involve workers in confict resolution.</v>
      </c>
      <c r="J15" s="135"/>
      <c r="K15" s="135"/>
      <c r="L15" s="135"/>
      <c r="M15" s="5"/>
      <c r="N15" s="5"/>
      <c r="O15" s="5"/>
      <c r="P15" s="5"/>
      <c r="Q15" s="5"/>
      <c r="R15" s="5"/>
      <c r="S15" s="5"/>
      <c r="T15" s="114">
        <v>2</v>
      </c>
      <c r="U15">
        <f>+D14</f>
        <v>43</v>
      </c>
      <c r="V15" t="str">
        <f>_xlfn.CONCAT(U15,T15)</f>
        <v>432</v>
      </c>
    </row>
    <row r="16" spans="1:22" ht="9" customHeight="1">
      <c r="A16" s="5"/>
      <c r="B16" s="2"/>
      <c r="C16" s="2"/>
      <c r="D16" s="2"/>
      <c r="E16" s="2"/>
      <c r="F16" s="2"/>
      <c r="G16" s="2"/>
      <c r="H16" s="2"/>
      <c r="I16" s="2"/>
      <c r="J16" s="2"/>
      <c r="K16" s="2"/>
      <c r="L16" s="2"/>
      <c r="M16" s="5"/>
      <c r="N16" s="5"/>
      <c r="O16" s="5"/>
      <c r="P16" s="5"/>
      <c r="Q16" s="5"/>
      <c r="R16" s="5"/>
      <c r="S16" s="5"/>
      <c r="T16" s="114"/>
    </row>
    <row r="17" spans="1:22" ht="31.2">
      <c r="A17" s="5"/>
      <c r="B17" s="2"/>
      <c r="C17" s="6" t="s">
        <v>3</v>
      </c>
      <c r="D17" s="4">
        <v>44</v>
      </c>
      <c r="E17" s="6" t="s">
        <v>371</v>
      </c>
      <c r="F17" s="48">
        <f>_xlfn.XLOOKUP($D17,Respuesta!$C:$C,Respuesta!$A:$A)</f>
        <v>2.6</v>
      </c>
      <c r="G17" s="2"/>
      <c r="H17" s="7" t="str">
        <f>_xlfn.XLOOKUP($D17,Preguntas!$C:$C,Preguntas!$D:$D)</f>
        <v>Have I followed the process if a dispute has arisen?</v>
      </c>
      <c r="I17" s="2"/>
      <c r="J17" s="2"/>
      <c r="K17" s="2"/>
      <c r="L17" s="2"/>
      <c r="M17" s="5"/>
      <c r="N17" s="5"/>
      <c r="O17" s="5"/>
      <c r="P17" s="5"/>
      <c r="Q17" s="11"/>
      <c r="R17" s="5"/>
      <c r="S17" s="5"/>
      <c r="T17" s="114"/>
    </row>
    <row r="18" spans="1:22" ht="29.4" customHeight="1">
      <c r="A18" s="5"/>
      <c r="B18" s="2"/>
      <c r="G18" s="2"/>
      <c r="H18" s="2"/>
      <c r="I18" s="134" t="str">
        <f>_xlfn.XLOOKUP($V18,Respuesta!$B:$B,Respuesta!$E:$E)</f>
        <v>Implement the plan to solve labour disputes.</v>
      </c>
      <c r="J18" s="135"/>
      <c r="K18" s="135"/>
      <c r="L18" s="135"/>
      <c r="M18" s="5"/>
      <c r="N18" s="5"/>
      <c r="O18" s="5"/>
      <c r="P18" s="5"/>
      <c r="Q18" s="5"/>
      <c r="R18" s="5"/>
      <c r="S18" s="5"/>
      <c r="T18" s="114">
        <v>2</v>
      </c>
      <c r="U18">
        <f>D17</f>
        <v>44</v>
      </c>
      <c r="V18" t="str">
        <f>_xlfn.CONCAT(U18,T18)</f>
        <v>442</v>
      </c>
    </row>
    <row r="19" spans="1:22" ht="13.8" customHeight="1">
      <c r="A19" s="5"/>
      <c r="B19" s="2"/>
      <c r="C19" s="2"/>
      <c r="D19" s="2"/>
      <c r="E19" s="2"/>
      <c r="F19" s="2"/>
      <c r="G19" s="2"/>
      <c r="H19" s="2"/>
      <c r="I19" s="2"/>
      <c r="J19" s="2"/>
      <c r="K19" s="2"/>
      <c r="L19" s="2"/>
      <c r="M19" s="5"/>
      <c r="N19" s="5"/>
      <c r="O19" s="5"/>
      <c r="P19" s="5"/>
      <c r="Q19" s="5"/>
      <c r="R19" s="5"/>
      <c r="S19" s="5"/>
      <c r="T19" s="114"/>
    </row>
    <row r="20" spans="1:22" ht="28.8" customHeight="1">
      <c r="A20" s="5"/>
      <c r="B20" s="2"/>
      <c r="C20" s="6" t="s">
        <v>3</v>
      </c>
      <c r="D20" s="4">
        <v>45</v>
      </c>
      <c r="E20" s="6" t="s">
        <v>371</v>
      </c>
      <c r="F20" s="48">
        <f>_xlfn.XLOOKUP($D20,Respuesta!$C:$C,Respuesta!$A:$A)</f>
        <v>2.6</v>
      </c>
      <c r="G20" s="2"/>
      <c r="H20" s="7" t="str">
        <f>_xlfn.XLOOKUP($D20,Preguntas!$C:$C,Preguntas!$D:$D)</f>
        <v>Is there a record of any disputes with my employees?</v>
      </c>
      <c r="I20" s="2"/>
      <c r="J20" s="2"/>
      <c r="K20" s="2"/>
      <c r="L20" s="2"/>
      <c r="M20" s="5"/>
      <c r="N20" s="5"/>
      <c r="O20" s="5"/>
      <c r="P20" s="5"/>
      <c r="Q20" s="5"/>
      <c r="R20" s="5"/>
      <c r="S20" s="5"/>
      <c r="T20" s="114"/>
    </row>
    <row r="21" spans="1:22" ht="31.8" customHeight="1">
      <c r="A21" s="5"/>
      <c r="B21" s="2"/>
      <c r="G21" s="2"/>
      <c r="H21" s="2"/>
      <c r="I21" s="134" t="str">
        <f>_xlfn.XLOOKUP($V21,Respuesta!$B:$B,Respuesta!$E:$E)</f>
        <v>Registration of workers' complaints.</v>
      </c>
      <c r="J21" s="135"/>
      <c r="K21" s="135"/>
      <c r="L21" s="135"/>
      <c r="M21" s="5"/>
      <c r="N21" s="5"/>
      <c r="O21" s="5"/>
      <c r="P21" s="5"/>
      <c r="Q21" s="5"/>
      <c r="R21" s="5"/>
      <c r="S21" s="5"/>
      <c r="T21" s="114">
        <v>2</v>
      </c>
      <c r="U21">
        <f>D20</f>
        <v>45</v>
      </c>
      <c r="V21" t="str">
        <f>_xlfn.CONCAT(U21,T21)</f>
        <v>452</v>
      </c>
    </row>
    <row r="22" spans="1:22" ht="46.8">
      <c r="A22" s="5"/>
      <c r="B22" s="27"/>
      <c r="C22" s="58" t="s">
        <v>3</v>
      </c>
      <c r="D22" s="59">
        <v>46</v>
      </c>
      <c r="E22" s="58" t="s">
        <v>371</v>
      </c>
      <c r="F22" s="60">
        <f>_xlfn.XLOOKUP($D22,Respuesta!$C:$C,Respuesta!$A:$A)</f>
        <v>2.6</v>
      </c>
      <c r="G22" s="27"/>
      <c r="H22" s="61" t="str">
        <f>_xlfn.XLOOKUP($D22,Preguntas!$C:$C,Preguntas!$D:$D)</f>
        <v>Have I compensated employees for any losses to property or health resulting from work on my property?</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49.8" customHeight="1">
      <c r="A24" s="5"/>
      <c r="B24" s="27"/>
      <c r="C24" s="27"/>
      <c r="D24" s="27"/>
      <c r="E24" s="27"/>
      <c r="F24" s="27"/>
      <c r="G24" s="27"/>
      <c r="H24" s="27"/>
      <c r="I24" s="132" t="str">
        <f>_xlfn.XLOOKUP($V24,Respuesta!$B:$B,Respuesta!$E:$E)</f>
        <v>Compensated employees for any losses to property or health resulting from work, according to national legislation.</v>
      </c>
      <c r="J24" s="133"/>
      <c r="K24" s="133"/>
      <c r="L24" s="133"/>
      <c r="M24" s="5"/>
      <c r="N24" s="5"/>
      <c r="O24" s="5"/>
      <c r="P24" s="5"/>
      <c r="Q24" s="5"/>
      <c r="R24" s="5"/>
      <c r="S24" s="5"/>
      <c r="T24" s="114">
        <v>2</v>
      </c>
      <c r="U24">
        <f>D22</f>
        <v>46</v>
      </c>
      <c r="V24" t="str">
        <f>_xlfn.CONCAT(U24,T24)</f>
        <v>462</v>
      </c>
    </row>
    <row r="25" spans="1:22">
      <c r="A25" s="5"/>
      <c r="B25" s="27"/>
      <c r="C25" s="27"/>
      <c r="D25" s="27"/>
      <c r="E25" s="27"/>
      <c r="F25" s="27"/>
      <c r="G25" s="27"/>
      <c r="H25" s="27"/>
      <c r="I25" s="2"/>
      <c r="J25" s="2"/>
      <c r="K25" s="2"/>
      <c r="L25" s="2"/>
      <c r="M25" s="5"/>
      <c r="N25" s="5"/>
      <c r="O25" s="5"/>
      <c r="P25" s="5"/>
      <c r="Q25" s="5"/>
      <c r="R25" s="5"/>
      <c r="S25" s="5"/>
      <c r="T25" s="114"/>
    </row>
    <row r="26" spans="1:22" s="11" customFormat="1" ht="15.6">
      <c r="C26" s="83"/>
      <c r="D26" s="84"/>
      <c r="E26" s="83"/>
      <c r="F26" s="85"/>
      <c r="H26" s="86"/>
      <c r="T26" s="117"/>
    </row>
    <row r="27" spans="1:22" s="11" customFormat="1" ht="13.8" customHeight="1">
      <c r="T27" s="117"/>
    </row>
    <row r="28" spans="1:22" s="11" customFormat="1" ht="29.4" customHeight="1">
      <c r="I28" s="140"/>
      <c r="J28" s="140"/>
      <c r="K28" s="140"/>
      <c r="L28" s="140"/>
      <c r="T28" s="117">
        <v>3</v>
      </c>
    </row>
    <row r="29" spans="1:22" s="11" customFormat="1" ht="14.4" customHeight="1"/>
    <row r="30" spans="1:22" s="11" customFormat="1" ht="14.4" hidden="1" customHeight="1">
      <c r="C30" s="83"/>
      <c r="D30" s="84"/>
      <c r="E30" s="83"/>
      <c r="F30" s="85"/>
      <c r="H30" s="86"/>
    </row>
    <row r="31" spans="1:22" s="11" customFormat="1" ht="14.4" hidden="1" customHeight="1"/>
    <row r="32" spans="1:22" s="27" customFormat="1" ht="14.4" hidden="1" customHeight="1">
      <c r="I32" s="126"/>
      <c r="J32" s="126"/>
      <c r="K32" s="126"/>
      <c r="L32" s="126"/>
      <c r="T32" s="27">
        <v>3</v>
      </c>
    </row>
    <row r="33" spans="2:20" s="27" customFormat="1" ht="14.4" hidden="1" customHeight="1"/>
    <row r="34" spans="2:20" s="27" customFormat="1" ht="14.4" hidden="1" customHeight="1">
      <c r="C34" s="58"/>
      <c r="D34" s="59"/>
      <c r="E34" s="58"/>
      <c r="F34" s="60"/>
      <c r="H34" s="61"/>
    </row>
    <row r="35" spans="2:20" s="27" customFormat="1" ht="14.4" hidden="1" customHeight="1"/>
    <row r="36" spans="2:20" s="27" customFormat="1" ht="57" hidden="1" customHeight="1">
      <c r="I36" s="141"/>
      <c r="J36" s="141"/>
      <c r="K36" s="141"/>
      <c r="L36" s="141"/>
      <c r="T36" s="27">
        <v>3</v>
      </c>
    </row>
    <row r="37" spans="2:20" s="27" customFormat="1" ht="14.4" hidden="1" customHeight="1">
      <c r="C37" s="58"/>
      <c r="D37" s="59"/>
      <c r="E37" s="58"/>
      <c r="F37" s="60"/>
      <c r="H37" s="62"/>
    </row>
    <row r="38" spans="2:20" s="27" customFormat="1" ht="14.4" hidden="1" customHeight="1"/>
    <row r="39" spans="2:20" s="27" customFormat="1" ht="14.4" hidden="1" customHeight="1">
      <c r="I39" s="126"/>
      <c r="J39" s="126"/>
      <c r="K39" s="126"/>
      <c r="L39" s="126"/>
      <c r="T39" s="27">
        <v>3</v>
      </c>
    </row>
    <row r="40" spans="2:20" ht="14.4" hidden="1" customHeight="1">
      <c r="B40" s="27"/>
      <c r="C40" s="27"/>
      <c r="D40" s="27"/>
      <c r="E40" s="27"/>
      <c r="F40" s="27"/>
      <c r="G40" s="27"/>
      <c r="H40" s="27"/>
    </row>
    <row r="41" spans="2:20" ht="14.4" hidden="1" customHeight="1">
      <c r="B41" s="27"/>
      <c r="C41" s="27"/>
      <c r="D41" s="27"/>
      <c r="E41" s="27"/>
      <c r="F41" s="27"/>
      <c r="G41" s="27"/>
      <c r="H41" s="27"/>
    </row>
  </sheetData>
  <sheetProtection algorithmName="SHA-512" hashValue="ypSFZ538Q8KEi67IzbWEKh91qwGx7cQm5cqz+Ble/jeBraW/UwM8KitsiSxIO5W7Cku3Rqx0KymKYdOzC39EiA==" saltValue="nNSTAqfbMId54WvGELx35A==" spinCount="100000" sheet="1" objects="1" scenarios="1"/>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21505"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21505" r:id="rId4" name="OptionButton1"/>
      </mc:Fallback>
    </mc:AlternateContent>
    <mc:AlternateContent xmlns:mc="http://schemas.openxmlformats.org/markup-compatibility/2006">
      <mc:Choice Requires="x14">
        <control shapeId="21506"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21506" r:id="rId6" name="OptionButton2"/>
      </mc:Fallback>
    </mc:AlternateContent>
    <mc:AlternateContent xmlns:mc="http://schemas.openxmlformats.org/markup-compatibility/2006">
      <mc:Choice Requires="x14">
        <control shapeId="21507"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21507" r:id="rId8" name="OptionButton3"/>
      </mc:Fallback>
    </mc:AlternateContent>
    <mc:AlternateContent xmlns:mc="http://schemas.openxmlformats.org/markup-compatibility/2006">
      <mc:Choice Requires="x14">
        <control shapeId="21508"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21508" r:id="rId10" name="OptionButton4"/>
      </mc:Fallback>
    </mc:AlternateContent>
    <mc:AlternateContent xmlns:mc="http://schemas.openxmlformats.org/markup-compatibility/2006">
      <mc:Choice Requires="x14">
        <control shapeId="21509"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21509" r:id="rId12" name="OptionButton5"/>
      </mc:Fallback>
    </mc:AlternateContent>
    <mc:AlternateContent xmlns:mc="http://schemas.openxmlformats.org/markup-compatibility/2006">
      <mc:Choice Requires="x14">
        <control shapeId="21510"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21510" r:id="rId14" name="OptionButton6"/>
      </mc:Fallback>
    </mc:AlternateContent>
    <mc:AlternateContent xmlns:mc="http://schemas.openxmlformats.org/markup-compatibility/2006">
      <mc:Choice Requires="x14">
        <control shapeId="21511" r:id="rId16" name="OptionButton7">
          <controlPr defaultSize="0" autoLine="0" autoPict="0" r:id="rId17">
            <anchor moveWithCells="1">
              <from>
                <xdr:col>7</xdr:col>
                <xdr:colOff>106680</xdr:colOff>
                <xdr:row>17</xdr:row>
                <xdr:rowOff>160020</xdr:rowOff>
              </from>
              <to>
                <xdr:col>7</xdr:col>
                <xdr:colOff>563880</xdr:colOff>
                <xdr:row>18</xdr:row>
                <xdr:rowOff>15240</xdr:rowOff>
              </to>
            </anchor>
          </controlPr>
        </control>
      </mc:Choice>
      <mc:Fallback>
        <control shapeId="21511" r:id="rId16" name="OptionButton7"/>
      </mc:Fallback>
    </mc:AlternateContent>
    <mc:AlternateContent xmlns:mc="http://schemas.openxmlformats.org/markup-compatibility/2006">
      <mc:Choice Requires="x14">
        <control shapeId="21512" r:id="rId18" name="OptionButton8">
          <controlPr defaultSize="0" autoLine="0" autoPict="0" r:id="rId19">
            <anchor moveWithCells="1">
              <from>
                <xdr:col>7</xdr:col>
                <xdr:colOff>1844040</xdr:colOff>
                <xdr:row>17</xdr:row>
                <xdr:rowOff>160020</xdr:rowOff>
              </from>
              <to>
                <xdr:col>7</xdr:col>
                <xdr:colOff>3124200</xdr:colOff>
                <xdr:row>18</xdr:row>
                <xdr:rowOff>15240</xdr:rowOff>
              </to>
            </anchor>
          </controlPr>
        </control>
      </mc:Choice>
      <mc:Fallback>
        <control shapeId="21512" r:id="rId18" name="OptionButton8"/>
      </mc:Fallback>
    </mc:AlternateContent>
    <mc:AlternateContent xmlns:mc="http://schemas.openxmlformats.org/markup-compatibility/2006">
      <mc:Choice Requires="x14">
        <control shapeId="21513"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21513" r:id="rId20" name="OptionButton9"/>
      </mc:Fallback>
    </mc:AlternateContent>
    <mc:AlternateContent xmlns:mc="http://schemas.openxmlformats.org/markup-compatibility/2006">
      <mc:Choice Requires="x14">
        <control shapeId="21514"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21514" r:id="rId22" name="OptionButton10"/>
      </mc:Fallback>
    </mc:AlternateContent>
    <mc:AlternateContent xmlns:mc="http://schemas.openxmlformats.org/markup-compatibility/2006">
      <mc:Choice Requires="x14">
        <control shapeId="21515"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21515" r:id="rId24" name="OptionButton11"/>
      </mc:Fallback>
    </mc:AlternateContent>
    <mc:AlternateContent xmlns:mc="http://schemas.openxmlformats.org/markup-compatibility/2006">
      <mc:Choice Requires="x14">
        <control shapeId="21516"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21516" r:id="rId26" name="OptionButton12"/>
      </mc:Fallback>
    </mc:AlternateContent>
    <mc:AlternateContent xmlns:mc="http://schemas.openxmlformats.org/markup-compatibility/2006">
      <mc:Choice Requires="x14">
        <control shapeId="21517"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21517" r:id="rId28" name="OptionButton13"/>
      </mc:Fallback>
    </mc:AlternateContent>
    <mc:AlternateContent xmlns:mc="http://schemas.openxmlformats.org/markup-compatibility/2006">
      <mc:Choice Requires="x14">
        <control shapeId="21518" r:id="rId30" name="OptionButton14">
          <controlPr defaultSize="0" autoLine="0" r:id="rId31">
            <anchor moveWithCells="1">
              <from>
                <xdr:col>7</xdr:col>
                <xdr:colOff>929640</xdr:colOff>
                <xdr:row>17</xdr:row>
                <xdr:rowOff>144780</xdr:rowOff>
              </from>
              <to>
                <xdr:col>7</xdr:col>
                <xdr:colOff>1432560</xdr:colOff>
                <xdr:row>18</xdr:row>
                <xdr:rowOff>0</xdr:rowOff>
              </to>
            </anchor>
          </controlPr>
        </control>
      </mc:Choice>
      <mc:Fallback>
        <control shapeId="21518" r:id="rId30" name="OptionButton14"/>
      </mc:Fallback>
    </mc:AlternateContent>
    <mc:AlternateContent xmlns:mc="http://schemas.openxmlformats.org/markup-compatibility/2006">
      <mc:Choice Requires="x14">
        <control shapeId="21519"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21519" r:id="rId32" name="OptionButton15"/>
      </mc:Fallback>
    </mc:AlternateContent>
    <mc:AlternateContent xmlns:mc="http://schemas.openxmlformats.org/markup-compatibility/2006">
      <mc:Choice Requires="x14">
        <control shapeId="21520"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21520" r:id="rId34" name="OptionButton16"/>
      </mc:Fallback>
    </mc:AlternateContent>
    <mc:AlternateContent xmlns:mc="http://schemas.openxmlformats.org/markup-compatibility/2006">
      <mc:Choice Requires="x14">
        <control shapeId="21521"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21521" r:id="rId36" name="OptionButton17"/>
      </mc:Fallback>
    </mc:AlternateContent>
    <mc:AlternateContent xmlns:mc="http://schemas.openxmlformats.org/markup-compatibility/2006">
      <mc:Choice Requires="x14">
        <control shapeId="21522"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21522" r:id="rId38" name="OptionButton18"/>
      </mc:Fallback>
    </mc:AlternateContent>
  </control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BD1E4-1E64-4C6D-B73A-F9DE2B0C3883}">
  <sheetPr codeName="Sheet14">
    <tabColor rgb="FF61A5C2"/>
  </sheetPr>
  <dimension ref="A1:AD42"/>
  <sheetViews>
    <sheetView showGridLines="0" zoomScale="80" zoomScaleNormal="80" workbookViewId="0">
      <selection activeCell="H10" sqref="H10:I36"/>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41" customWidth="1"/>
    <col min="7" max="7" width="48.77734375" customWidth="1"/>
    <col min="8" max="8" width="15.5546875" customWidth="1"/>
    <col min="9" max="9" width="14.21875" customWidth="1"/>
    <col min="10" max="10" width="9.88671875" customWidth="1"/>
    <col min="11" max="11" width="40.6640625" customWidth="1"/>
    <col min="12" max="12" width="8.88671875" customWidth="1"/>
    <col min="13" max="13" width="3.109375" customWidth="1"/>
    <col min="14" max="14" width="4.44140625" customWidth="1"/>
    <col min="15" max="15" width="9" hidden="1" customWidth="1"/>
    <col min="16" max="16" width="4.109375" hidden="1" customWidth="1"/>
    <col min="17" max="16384" width="8.88671875" hidden="1"/>
  </cols>
  <sheetData>
    <row r="1" spans="1:30">
      <c r="A1" s="104"/>
      <c r="B1" s="104"/>
      <c r="C1" s="104"/>
      <c r="D1" s="104"/>
      <c r="E1" s="104"/>
      <c r="F1" s="104"/>
      <c r="G1" s="104"/>
      <c r="H1" s="104"/>
      <c r="I1" s="104"/>
      <c r="J1" s="104"/>
      <c r="K1" s="104"/>
      <c r="L1" s="104"/>
      <c r="M1" s="104"/>
      <c r="N1" s="104"/>
      <c r="O1" s="8"/>
      <c r="P1" s="8"/>
      <c r="Q1" s="8"/>
      <c r="R1" s="8"/>
    </row>
    <row r="2" spans="1:30">
      <c r="A2" s="104"/>
      <c r="B2" s="104"/>
      <c r="C2" s="104"/>
      <c r="D2" s="104"/>
      <c r="E2" s="104"/>
      <c r="F2" s="104"/>
      <c r="G2" s="104"/>
      <c r="H2" s="104"/>
      <c r="I2" s="104"/>
      <c r="J2" s="104"/>
      <c r="K2" s="104"/>
      <c r="L2" s="104"/>
      <c r="M2" s="104"/>
      <c r="N2" s="104"/>
      <c r="O2" s="8"/>
      <c r="P2" s="8"/>
      <c r="Q2" s="8"/>
      <c r="R2" s="8"/>
    </row>
    <row r="3" spans="1:30">
      <c r="A3" s="104"/>
      <c r="B3" s="104"/>
      <c r="C3" s="104"/>
      <c r="D3" s="104"/>
      <c r="E3" s="104"/>
      <c r="F3" s="104"/>
      <c r="G3" s="104"/>
      <c r="H3" s="104"/>
      <c r="I3" s="104"/>
      <c r="J3" s="104"/>
      <c r="K3" s="104"/>
      <c r="L3" s="104"/>
      <c r="M3" s="104"/>
      <c r="N3" s="104"/>
      <c r="O3" s="8"/>
      <c r="P3" s="8"/>
      <c r="Q3" s="8"/>
      <c r="R3" s="8"/>
    </row>
    <row r="4" spans="1:30" ht="9.6" customHeight="1">
      <c r="A4" s="104"/>
      <c r="B4" s="104"/>
      <c r="C4" s="104"/>
      <c r="D4" s="104"/>
      <c r="E4" s="104"/>
      <c r="F4" s="104"/>
      <c r="G4" s="104"/>
      <c r="H4" s="104"/>
      <c r="I4" s="104"/>
      <c r="J4" s="104"/>
      <c r="K4" s="104"/>
      <c r="L4" s="104"/>
      <c r="M4" s="104"/>
      <c r="N4" s="104"/>
      <c r="O4" s="8"/>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37.200000000000003" customHeight="1">
      <c r="A8" s="5"/>
      <c r="B8" s="13"/>
      <c r="C8" s="25"/>
      <c r="D8" s="26"/>
      <c r="E8" s="96"/>
      <c r="F8" s="26"/>
      <c r="G8" s="7"/>
      <c r="H8" s="27"/>
      <c r="I8" s="27"/>
      <c r="J8" s="27"/>
      <c r="K8" s="27"/>
      <c r="L8" s="5"/>
      <c r="M8" s="5"/>
      <c r="N8" s="5"/>
      <c r="O8" s="5"/>
      <c r="P8" s="5"/>
      <c r="Q8" s="5"/>
      <c r="R8" s="5"/>
    </row>
    <row r="9" spans="1:30" ht="27" customHeight="1">
      <c r="A9" s="5"/>
      <c r="B9" s="2"/>
      <c r="D9" s="106" t="s">
        <v>2</v>
      </c>
      <c r="E9" s="106" t="s">
        <v>370</v>
      </c>
      <c r="F9" s="106" t="s">
        <v>367</v>
      </c>
      <c r="G9" s="106" t="s">
        <v>368</v>
      </c>
      <c r="H9" s="107" t="s">
        <v>369</v>
      </c>
      <c r="I9" s="107" t="s">
        <v>15</v>
      </c>
      <c r="J9" s="28"/>
      <c r="K9" s="28"/>
      <c r="L9" s="5"/>
      <c r="M9" s="5"/>
      <c r="N9" s="5"/>
      <c r="O9" s="5"/>
      <c r="P9" s="5"/>
      <c r="Q9" s="5"/>
      <c r="R9" s="5"/>
    </row>
    <row r="10" spans="1:30" ht="30" customHeight="1">
      <c r="A10" s="5"/>
      <c r="B10" s="2"/>
      <c r="C10" s="2"/>
      <c r="D10" s="39">
        <f>IF(AD11 = 0,"", AD11 )</f>
        <v>21</v>
      </c>
      <c r="E10" s="39">
        <f>IF(IFERROR(_xlfn.XLOOKUP($D10,Respuesta!$C:$C,Respuesta!$A:$A),0) = 0,"", _xlfn.XLOOKUP($D10,Respuesta!$C:$C,Respuesta!$A:$A))</f>
        <v>2.1</v>
      </c>
      <c r="F10" s="37" t="str">
        <f>IF(IFERROR(_xlfn.XLOOKUP($AB11,Respuesta!$B:$B,Respuesta!$I:$I),0) = 0,"", _xlfn.XLOOKUP($AB11,Respuesta!$B:$B,Respuesta!$I:$I))</f>
        <v>No Action</v>
      </c>
      <c r="G10" s="37" t="str">
        <f>IF(IFERROR(_xlfn.XLOOKUP($AB11,Respuesta!$B:$B,Respuesta!$E:$E),0) =0,"",(_xlfn.XLOOKUP($AB11,Respuesta!$B:$B,Respuesta!$E:$E)))</f>
        <v>Thank you. Continue with question 47.</v>
      </c>
      <c r="H10" s="115"/>
      <c r="I10" s="115"/>
      <c r="J10" s="27"/>
      <c r="K10" s="27"/>
      <c r="L10" s="5"/>
      <c r="M10" s="5"/>
      <c r="N10" s="5"/>
      <c r="O10" s="5"/>
      <c r="P10" s="5"/>
      <c r="Q10" s="5"/>
      <c r="R10" s="5"/>
      <c r="W10" t="s">
        <v>19</v>
      </c>
      <c r="X10" t="s">
        <v>17</v>
      </c>
      <c r="Y10" t="s">
        <v>6</v>
      </c>
      <c r="AB10" t="s">
        <v>19</v>
      </c>
      <c r="AC10" t="s">
        <v>17</v>
      </c>
      <c r="AD10" t="s">
        <v>6</v>
      </c>
    </row>
    <row r="11" spans="1:30" ht="30" customHeight="1">
      <c r="A11" s="5"/>
      <c r="B11" s="2"/>
      <c r="C11" s="23"/>
      <c r="D11" s="39">
        <f t="shared" ref="D11:D28" si="0">IF(AD12 = 0,"", AD12 )</f>
        <v>23</v>
      </c>
      <c r="E11" s="39">
        <f>IF(IFERROR(_xlfn.XLOOKUP($D11,Respuesta!$C:$C,Respuesta!$A:$A),0) = 0,"", _xlfn.XLOOKUP($D11,Respuesta!$C:$C,Respuesta!$A:$A))</f>
        <v>2.1</v>
      </c>
      <c r="F11" s="37" t="str">
        <f>IF(IFERROR(_xlfn.XLOOKUP($AB12,Respuesta!$B:$B,Respuesta!$I:$I),0) = 0,"", _xlfn.XLOOKUP($AB12,Respuesta!$B:$B,Respuesta!$I:$I))</f>
        <v>Actions|Documents</v>
      </c>
      <c r="G11" s="37" t="str">
        <f>IF(IFERROR(_xlfn.XLOOKUP($AB12,Respuesta!$B:$B,Respuesta!$E:$E),0) =0,"",(_xlfn.XLOOKUP($AB12,Respuesta!$B:$B,Respuesta!$E:$E)))</f>
        <v>Labor of children under the age of 15 only under conditions established in the FSC standard. / Recruitement rules, include adequate rules about children labor.</v>
      </c>
      <c r="H11" s="115"/>
      <c r="I11" s="115"/>
      <c r="J11" s="27"/>
      <c r="K11" s="27"/>
      <c r="L11" s="5"/>
      <c r="M11" s="5"/>
      <c r="N11" s="5"/>
      <c r="O11" s="5"/>
      <c r="P11" s="5"/>
      <c r="Q11" s="5"/>
      <c r="R11" s="5"/>
      <c r="W11" s="27" t="str">
        <f>+'P 2.A'!V9</f>
        <v>212</v>
      </c>
      <c r="X11" s="27" t="str">
        <f>_xlfn.XLOOKUP(W11,Respuesta!B:B,Respuesta!H:H)</f>
        <v>Si</v>
      </c>
      <c r="Y11" s="27">
        <f>_xlfn.XLOOKUP(W11,Respuesta!B:B,Respuesta!C:C)</f>
        <v>21</v>
      </c>
      <c r="AB11" t="str" cm="1">
        <f t="array" ref="AB11:AB30">_xlfn._xlws.FILTER(W11:W36,$X$11:$X$36 = "Si","")</f>
        <v>212</v>
      </c>
      <c r="AD11" cm="1">
        <f t="array" ref="AD11:AD30">_xlfn._xlws.FILTER(Y11:Y36,$X$11:$X$36 = "Si","Sin Datos")</f>
        <v>21</v>
      </c>
    </row>
    <row r="12" spans="1:30" ht="30" customHeight="1">
      <c r="A12" s="5"/>
      <c r="B12" s="2"/>
      <c r="D12" s="39">
        <f t="shared" si="0"/>
        <v>24</v>
      </c>
      <c r="E12" s="39">
        <f>IF(IFERROR(_xlfn.XLOOKUP($D12,Respuesta!$C:$C,Respuesta!$A:$A),0) = 0,"", _xlfn.XLOOKUP($D12,Respuesta!$C:$C,Respuesta!$A:$A))</f>
        <v>2.1</v>
      </c>
      <c r="F12" s="37" t="str">
        <f>IF(IFERROR(_xlfn.XLOOKUP($AB13,Respuesta!$B:$B,Respuesta!$I:$I),0) = 0,"", _xlfn.XLOOKUP($AB13,Respuesta!$B:$B,Respuesta!$I:$I))</f>
        <v>Actions</v>
      </c>
      <c r="G12" s="37" t="str">
        <f>IF(IFERROR(_xlfn.XLOOKUP($AB13,Respuesta!$B:$B,Respuesta!$E:$E),0) =0,"",(_xlfn.XLOOKUP($AB13,Respuesta!$B:$B,Respuesta!$E:$E)))</f>
        <v>Workers under the age of 18 only if the work is not dangerous or heavy.</v>
      </c>
      <c r="H12" s="116"/>
      <c r="I12" s="116"/>
      <c r="J12" s="30"/>
      <c r="K12" s="30"/>
      <c r="L12" s="5"/>
      <c r="M12" s="5"/>
      <c r="N12" s="5"/>
      <c r="O12" s="5"/>
      <c r="P12" s="5"/>
      <c r="Q12" s="5"/>
      <c r="R12" s="5"/>
      <c r="W12" s="27" t="str">
        <f>+'P 2.A'!V12</f>
        <v>221</v>
      </c>
      <c r="X12" s="27" t="str">
        <f>_xlfn.XLOOKUP(W12,Respuesta!B:B,Respuesta!H:H)</f>
        <v/>
      </c>
      <c r="Y12" s="27">
        <f>_xlfn.XLOOKUP(W12,Respuesta!B:B,Respuesta!C:C)</f>
        <v>22</v>
      </c>
      <c r="AB12" t="str">
        <v>232</v>
      </c>
      <c r="AD12">
        <v>23</v>
      </c>
    </row>
    <row r="13" spans="1:30" ht="30" customHeight="1">
      <c r="A13" s="5"/>
      <c r="B13" s="2"/>
      <c r="C13" s="2"/>
      <c r="D13" s="39">
        <f t="shared" si="0"/>
        <v>28</v>
      </c>
      <c r="E13" s="39">
        <f>IF(IFERROR(_xlfn.XLOOKUP($D13,Respuesta!$C:$C,Respuesta!$A:$A),0) = 0,"", _xlfn.XLOOKUP($D13,Respuesta!$C:$C,Respuesta!$A:$A))</f>
        <v>2.2000000000000002</v>
      </c>
      <c r="F13" s="37" t="str">
        <f>IF(IFERROR(_xlfn.XLOOKUP($AB14,Respuesta!$B:$B,Respuesta!$I:$I),0) = 0,"", _xlfn.XLOOKUP($AB14,Respuesta!$B:$B,Respuesta!$I:$I))</f>
        <v>Training|Documents</v>
      </c>
      <c r="G13" s="37" t="str">
        <f>IF(IFERROR(_xlfn.XLOOKUP($AB14,Respuesta!$B:$B,Respuesta!$E:$E),0) =0,"",(_xlfn.XLOOKUP($AB14,Respuesta!$B:$B,Respuesta!$E:$E)))</f>
        <v>Training: Gender equality, non-discrimination, procedures established to report, investigate and resolve cases of sexual harassment and gender discrimination. / Statement detailing the actions that promote gender equality and prevent gender discrimination.</v>
      </c>
      <c r="H13" s="115"/>
      <c r="I13" s="115"/>
      <c r="J13" s="27"/>
      <c r="K13" s="27"/>
      <c r="L13" s="5"/>
      <c r="M13" s="5"/>
      <c r="N13" s="5"/>
      <c r="O13" s="5"/>
      <c r="P13" s="5"/>
      <c r="Q13" s="5"/>
      <c r="R13" s="5"/>
      <c r="W13" s="27" t="str">
        <f>+'P 2.A'!V15</f>
        <v>232</v>
      </c>
      <c r="X13" s="27" t="str">
        <f>_xlfn.XLOOKUP(W13,Respuesta!B:B,Respuesta!H:H)</f>
        <v>Si</v>
      </c>
      <c r="Y13" s="27">
        <f>_xlfn.XLOOKUP(W13,Respuesta!B:B,Respuesta!C:C)</f>
        <v>23</v>
      </c>
      <c r="AB13" t="str">
        <v>242</v>
      </c>
      <c r="AD13">
        <v>24</v>
      </c>
    </row>
    <row r="14" spans="1:30" ht="30" customHeight="1">
      <c r="A14" s="5"/>
      <c r="B14" s="2"/>
      <c r="C14" s="6"/>
      <c r="D14" s="39">
        <f t="shared" si="0"/>
        <v>29</v>
      </c>
      <c r="E14" s="39">
        <f>IF(IFERROR(_xlfn.XLOOKUP($D14,Respuesta!$C:$C,Respuesta!$A:$A),0) = 0,"", _xlfn.XLOOKUP($D14,Respuesta!$C:$C,Respuesta!$A:$A))</f>
        <v>2.2000000000000002</v>
      </c>
      <c r="F14" s="37" t="str">
        <f>IF(IFERROR(_xlfn.XLOOKUP($AB15,Respuesta!$B:$B,Respuesta!$I:$I),0) = 0,"", _xlfn.XLOOKUP($AB15,Respuesta!$B:$B,Respuesta!$I:$I))</f>
        <v>Actions|Identify Monitor and register|Documents</v>
      </c>
      <c r="G14" s="37" t="str">
        <f>IF(IFERROR(_xlfn.XLOOKUP($AB15,Respuesta!$B:$B,Respuesta!$E:$E),0) =0,"",(_xlfn.XLOOKUP($AB15,Respuesta!$B:$B,Respuesta!$E:$E)))</f>
        <v>Pay the same salary to men and women. / Salaries payroll. / Salary policy includes that the same salary is paid for men and women for the same work.</v>
      </c>
      <c r="H14" s="115"/>
      <c r="I14" s="115"/>
      <c r="J14" s="27"/>
      <c r="K14" s="27"/>
      <c r="L14" s="5"/>
      <c r="M14" s="5"/>
      <c r="N14" s="5"/>
      <c r="O14" s="5"/>
      <c r="P14" s="5"/>
      <c r="Q14" s="5"/>
      <c r="R14" s="5"/>
      <c r="W14" s="27" t="str">
        <f>+'P 2.A'!V18</f>
        <v>242</v>
      </c>
      <c r="X14" s="27" t="str">
        <f>_xlfn.XLOOKUP(W14,Respuesta!B:B,Respuesta!H:H)</f>
        <v>Si</v>
      </c>
      <c r="Y14" s="27">
        <f>_xlfn.XLOOKUP(W14,Respuesta!B:B,Respuesta!C:C)</f>
        <v>24</v>
      </c>
      <c r="AB14" t="str">
        <v>282</v>
      </c>
      <c r="AD14">
        <v>28</v>
      </c>
    </row>
    <row r="15" spans="1:30" ht="30" customHeight="1">
      <c r="A15" s="5"/>
      <c r="B15" s="2"/>
      <c r="D15" s="39">
        <f t="shared" si="0"/>
        <v>30</v>
      </c>
      <c r="E15" s="39">
        <f>IF(IFERROR(_xlfn.XLOOKUP($D15,Respuesta!$C:$C,Respuesta!$A:$A),0) = 0,"", _xlfn.XLOOKUP($D15,Respuesta!$C:$C,Respuesta!$A:$A))</f>
        <v>2.2000000000000002</v>
      </c>
      <c r="F15" s="37" t="str">
        <f>IF(IFERROR(_xlfn.XLOOKUP($AB16,Respuesta!$B:$B,Respuesta!$I:$I),0) = 0,"", _xlfn.XLOOKUP($AB16,Respuesta!$B:$B,Respuesta!$I:$I))</f>
        <v>Actions|Documents</v>
      </c>
      <c r="G15" s="37" t="str">
        <f>IF(IFERROR(_xlfn.XLOOKUP($AB16,Respuesta!$B:$B,Respuesta!$E:$E),0) =0,"",(_xlfn.XLOOKUP($AB16,Respuesta!$B:$B,Respuesta!$E:$E)))</f>
        <v>Compensation method agreed with workers. / Agreement on the method of remuneration with the workers.</v>
      </c>
      <c r="H15" s="116"/>
      <c r="I15" s="116"/>
      <c r="J15" s="30"/>
      <c r="K15" s="30"/>
      <c r="L15" s="5"/>
      <c r="M15" s="5"/>
      <c r="N15" s="5"/>
      <c r="O15" s="5"/>
      <c r="P15" s="5"/>
      <c r="Q15" s="5"/>
      <c r="R15" s="5"/>
      <c r="W15" s="27" t="str">
        <f>+'P 2.A'!V21</f>
        <v>251</v>
      </c>
      <c r="X15" s="27" t="str">
        <f>_xlfn.XLOOKUP(W15,Respuesta!B:B,Respuesta!H:H)</f>
        <v/>
      </c>
      <c r="Y15" s="27">
        <f>_xlfn.XLOOKUP(W15,Respuesta!B:B,Respuesta!C:C)</f>
        <v>25</v>
      </c>
      <c r="AB15" t="str">
        <v>292</v>
      </c>
      <c r="AD15">
        <v>29</v>
      </c>
    </row>
    <row r="16" spans="1:30" ht="30" customHeight="1">
      <c r="A16" s="5"/>
      <c r="B16" s="2"/>
      <c r="C16" s="6"/>
      <c r="D16" s="39">
        <f t="shared" si="0"/>
        <v>32</v>
      </c>
      <c r="E16" s="39">
        <f>IF(IFERROR(_xlfn.XLOOKUP($D16,Respuesta!$C:$C,Respuesta!$A:$A),0) = 0,"", _xlfn.XLOOKUP($D16,Respuesta!$C:$C,Respuesta!$A:$A))</f>
        <v>2.2000000000000002</v>
      </c>
      <c r="F16" s="37" t="str">
        <f>IF(IFERROR(_xlfn.XLOOKUP($AB17,Respuesta!$B:$B,Respuesta!$I:$I),0) = 0,"", _xlfn.XLOOKUP($AB17,Respuesta!$B:$B,Respuesta!$I:$I))</f>
        <v>Actions</v>
      </c>
      <c r="G16" s="37" t="str">
        <f>IF(IFERROR(_xlfn.XLOOKUP($AB17,Respuesta!$B:$B,Respuesta!$E:$E),0) =0,"",(_xlfn.XLOOKUP($AB17,Respuesta!$B:$B,Respuesta!$E:$E)))</f>
        <v>Promote the participation of men and women in meetings, forums, etc.</v>
      </c>
      <c r="H16" s="115"/>
      <c r="I16" s="115"/>
      <c r="J16" s="27"/>
      <c r="K16" s="27"/>
      <c r="L16" s="5"/>
      <c r="M16" s="5"/>
      <c r="N16" s="5"/>
      <c r="O16" s="5"/>
      <c r="P16" s="11"/>
      <c r="Q16" s="5"/>
      <c r="R16" s="5"/>
      <c r="W16" s="27" t="str">
        <f>+'P 2.A'!V24</f>
        <v>261</v>
      </c>
      <c r="X16" s="27" t="str">
        <f>_xlfn.XLOOKUP(W16,Respuesta!B:B,Respuesta!H:H)</f>
        <v/>
      </c>
      <c r="Y16" s="27">
        <f>_xlfn.XLOOKUP(W16,Respuesta!B:B,Respuesta!C:C)</f>
        <v>26</v>
      </c>
      <c r="AB16" t="str">
        <v>302</v>
      </c>
      <c r="AD16">
        <v>30</v>
      </c>
    </row>
    <row r="17" spans="1:30" ht="30" customHeight="1">
      <c r="A17" s="5"/>
      <c r="B17" s="2"/>
      <c r="D17" s="39">
        <f t="shared" si="0"/>
        <v>33</v>
      </c>
      <c r="E17" s="39">
        <f>IF(IFERROR(_xlfn.XLOOKUP($D17,Respuesta!$C:$C,Respuesta!$A:$A),0) = 0,"", _xlfn.XLOOKUP($D17,Respuesta!$C:$C,Respuesta!$A:$A))</f>
        <v>2.2000000000000002</v>
      </c>
      <c r="F17" s="37" t="str">
        <f>IF(IFERROR(_xlfn.XLOOKUP($AB18,Respuesta!$B:$B,Respuesta!$I:$I),0) = 0,"", _xlfn.XLOOKUP($AB18,Respuesta!$B:$B,Respuesta!$I:$I))</f>
        <v>Actions|Identify Monitor and register|Documents</v>
      </c>
      <c r="G17" s="37" t="str">
        <f>IF(IFERROR(_xlfn.XLOOKUP($AB18,Respuesta!$B:$B,Respuesta!$E:$E),0) =0,"",(_xlfn.XLOOKUP($AB18,Respuesta!$B:$B,Respuesta!$E:$E)))</f>
        <v>Confidential and timely attention to cases of harassment and discrimination. / Register of complaints of sexual harassment and resolution measures. /  Sexual harassment complaint policy.</v>
      </c>
      <c r="H17" s="116"/>
      <c r="I17" s="116"/>
      <c r="J17" s="30"/>
      <c r="K17" s="30"/>
      <c r="L17" s="5"/>
      <c r="M17" s="5"/>
      <c r="N17" s="5"/>
      <c r="O17" s="5"/>
      <c r="P17" s="5"/>
      <c r="Q17" s="5"/>
      <c r="R17" s="5"/>
      <c r="W17" s="27" t="str">
        <f>+'P 2.A'!V28</f>
        <v>271</v>
      </c>
      <c r="X17" s="27" t="str">
        <f>_xlfn.XLOOKUP(W17,Respuesta!B:B,Respuesta!H:H)</f>
        <v/>
      </c>
      <c r="Y17" s="27">
        <f>_xlfn.XLOOKUP(W17,Respuesta!B:B,Respuesta!C:C)</f>
        <v>27</v>
      </c>
      <c r="AB17" t="str">
        <v>322</v>
      </c>
      <c r="AD17">
        <v>32</v>
      </c>
    </row>
    <row r="18" spans="1:30" ht="30" customHeight="1">
      <c r="A18" s="5"/>
      <c r="B18" s="2"/>
      <c r="C18" s="2"/>
      <c r="D18" s="39">
        <f t="shared" si="0"/>
        <v>34</v>
      </c>
      <c r="E18" s="39">
        <f>IF(IFERROR(_xlfn.XLOOKUP($D18,Respuesta!$C:$C,Respuesta!$A:$A),0) = 0,"", _xlfn.XLOOKUP($D18,Respuesta!$C:$C,Respuesta!$A:$A))</f>
        <v>2.2999999999999998</v>
      </c>
      <c r="F18" s="37" t="str">
        <f>IF(IFERROR(_xlfn.XLOOKUP($AB19,Respuesta!$B:$B,Respuesta!$I:$I),0) = 0,"", _xlfn.XLOOKUP($AB19,Respuesta!$B:$B,Respuesta!$I:$I))</f>
        <v>Identify Monitor and register|Training|Documents</v>
      </c>
      <c r="G18" s="37" t="str">
        <f>IF(IFERROR(_xlfn.XLOOKUP($AB19,Respuesta!$B:$B,Respuesta!$E:$E),0) =0,"",(_xlfn.XLOOKUP($AB19,Respuesta!$B:$B,Respuesta!$E:$E)))</f>
        <v>Record that employees were informed about Occupational Safety and Health measures. / Training: Safety and health protocol in general and for each worker's activity; first aid and others related procedures. / Safety and health measures corresponding to each activity defined .</v>
      </c>
      <c r="H18" s="115"/>
      <c r="I18" s="115"/>
      <c r="J18" s="27"/>
      <c r="K18" s="27"/>
      <c r="L18" s="5"/>
      <c r="M18" s="5"/>
      <c r="N18" s="5"/>
      <c r="O18" s="5"/>
      <c r="P18" s="5"/>
      <c r="Q18" s="5"/>
      <c r="R18" s="5"/>
      <c r="W18" s="27" t="str">
        <f>+'P 2.A'!V32</f>
        <v>282</v>
      </c>
      <c r="X18" s="27" t="str">
        <f>_xlfn.XLOOKUP(W18,Respuesta!B:B,Respuesta!H:H)</f>
        <v>Si</v>
      </c>
      <c r="Y18" s="27">
        <f>_xlfn.XLOOKUP(W18,Respuesta!B:B,Respuesta!C:C)</f>
        <v>28</v>
      </c>
      <c r="AB18" t="str">
        <v>332</v>
      </c>
      <c r="AD18">
        <v>33</v>
      </c>
    </row>
    <row r="19" spans="1:30" ht="30" customHeight="1">
      <c r="A19" s="5"/>
      <c r="B19" s="2"/>
      <c r="C19" s="6"/>
      <c r="D19" s="39">
        <f t="shared" si="0"/>
        <v>35</v>
      </c>
      <c r="E19" s="39">
        <f>IF(IFERROR(_xlfn.XLOOKUP($D19,Respuesta!$C:$C,Respuesta!$A:$A),0) = 0,"", _xlfn.XLOOKUP($D19,Respuesta!$C:$C,Respuesta!$A:$A))</f>
        <v>2.2999999999999998</v>
      </c>
      <c r="F19" s="37" t="str">
        <f>IF(IFERROR(_xlfn.XLOOKUP($AB20,Respuesta!$B:$B,Respuesta!$I:$I),0) = 0,"", _xlfn.XLOOKUP($AB20,Respuesta!$B:$B,Respuesta!$I:$I))</f>
        <v>Actions</v>
      </c>
      <c r="G19" s="37" t="str">
        <f>IF(IFERROR(_xlfn.XLOOKUP($AB20,Respuesta!$B:$B,Respuesta!$E:$E),0) =0,"",(_xlfn.XLOOKUP($AB20,Respuesta!$B:$B,Respuesta!$E:$E)))</f>
        <v>Define required occupational safety equipment and provide it to workers.</v>
      </c>
      <c r="H19" s="115"/>
      <c r="I19" s="115"/>
      <c r="J19" s="27"/>
      <c r="K19" s="27"/>
      <c r="L19" s="5"/>
      <c r="M19" s="5"/>
      <c r="N19" s="5"/>
      <c r="O19" s="5"/>
      <c r="P19" s="5"/>
      <c r="Q19" s="5"/>
      <c r="R19" s="5"/>
      <c r="W19" s="27" t="str">
        <f>+'P 2.A'!V36</f>
        <v>292</v>
      </c>
      <c r="X19" s="27" t="str">
        <f>_xlfn.XLOOKUP(W19,Respuesta!B:B,Respuesta!H:H)</f>
        <v>Si</v>
      </c>
      <c r="Y19" s="27">
        <f>_xlfn.XLOOKUP(W19,Respuesta!B:B,Respuesta!C:C)</f>
        <v>29</v>
      </c>
      <c r="AB19" t="str">
        <v>342</v>
      </c>
      <c r="AD19">
        <v>34</v>
      </c>
    </row>
    <row r="20" spans="1:30" ht="30" customHeight="1">
      <c r="A20" s="5"/>
      <c r="B20" s="2"/>
      <c r="D20" s="39">
        <f t="shared" si="0"/>
        <v>37</v>
      </c>
      <c r="E20" s="39">
        <f>IF(IFERROR(_xlfn.XLOOKUP($D20,Respuesta!$C:$C,Respuesta!$A:$A),0) = 0,"", _xlfn.XLOOKUP($D20,Respuesta!$C:$C,Respuesta!$A:$A))</f>
        <v>2.2999999999999998</v>
      </c>
      <c r="F20" s="37" t="str">
        <f>IF(IFERROR(_xlfn.XLOOKUP($AB21,Respuesta!$B:$B,Respuesta!$I:$I),0) = 0,"", _xlfn.XLOOKUP($AB21,Respuesta!$B:$B,Respuesta!$I:$I))</f>
        <v>Identify Monitor and register</v>
      </c>
      <c r="G20" s="37" t="str">
        <f>IF(IFERROR(_xlfn.XLOOKUP($AB21,Respuesta!$B:$B,Respuesta!$E:$E),0) =0,"",(_xlfn.XLOOKUP($AB21,Respuesta!$B:$B,Respuesta!$E:$E)))</f>
        <v>Record of number and type of occupational accidents.</v>
      </c>
      <c r="H20" s="116"/>
      <c r="I20" s="116"/>
      <c r="J20" s="30"/>
      <c r="K20" s="30"/>
      <c r="L20" s="5"/>
      <c r="M20" s="5"/>
      <c r="N20" s="5"/>
      <c r="O20" s="5"/>
      <c r="P20" s="5"/>
      <c r="Q20" s="5"/>
      <c r="R20" s="5"/>
      <c r="W20" s="27" t="str">
        <f>+'P 2.A'!V39</f>
        <v>302</v>
      </c>
      <c r="X20" s="27" t="str">
        <f>_xlfn.XLOOKUP(W20,Respuesta!B:B,Respuesta!H:H)</f>
        <v>Si</v>
      </c>
      <c r="Y20" s="27">
        <f>_xlfn.XLOOKUP(W20,Respuesta!B:B,Respuesta!C:C)</f>
        <v>30</v>
      </c>
      <c r="AB20" t="str">
        <v>352</v>
      </c>
      <c r="AD20">
        <v>35</v>
      </c>
    </row>
    <row r="21" spans="1:30" ht="30" customHeight="1">
      <c r="A21" s="5"/>
      <c r="B21" s="2"/>
      <c r="C21" s="2"/>
      <c r="D21" s="39">
        <f t="shared" si="0"/>
        <v>38</v>
      </c>
      <c r="E21" s="39">
        <f>IF(IFERROR(_xlfn.XLOOKUP($D21,Respuesta!$C:$C,Respuesta!$A:$A),0) = 0,"", _xlfn.XLOOKUP($D21,Respuesta!$C:$C,Respuesta!$A:$A))</f>
        <v>2.2999999999999998</v>
      </c>
      <c r="F21" s="37" t="str">
        <f>IF(IFERROR(_xlfn.XLOOKUP($AB22,Respuesta!$B:$B,Respuesta!$I:$I),0) = 0,"", _xlfn.XLOOKUP($AB22,Respuesta!$B:$B,Respuesta!$I:$I))</f>
        <v>Actions</v>
      </c>
      <c r="G21" s="37" t="str">
        <f>IF(IFERROR(_xlfn.XLOOKUP($AB22,Respuesta!$B:$B,Respuesta!$E:$E),0) =0,"",(_xlfn.XLOOKUP($AB22,Respuesta!$B:$B,Respuesta!$E:$E)))</f>
        <v>Periodic review, and after incidents review, and modify the occupational safety and health policy.</v>
      </c>
      <c r="H21" s="115"/>
      <c r="I21" s="115"/>
      <c r="J21" s="27"/>
      <c r="K21" s="27"/>
      <c r="L21" s="5"/>
      <c r="M21" s="5"/>
      <c r="N21" s="5"/>
      <c r="O21" s="5"/>
      <c r="P21" s="5"/>
      <c r="Q21" s="5"/>
      <c r="R21" s="5"/>
      <c r="W21" s="27" t="str" cm="1">
        <f t="array" ref="W21:W30">_xlfn._xlws.FILTER('P 2.B'!$V$9:$V$39,'P 2.B'!$V$9:$V$39&lt;&gt; "")</f>
        <v>311</v>
      </c>
      <c r="X21" s="27" t="str">
        <f>_xlfn.XLOOKUP(W21,Respuesta!B:B,Respuesta!H:H)</f>
        <v/>
      </c>
      <c r="Y21" s="27">
        <f>_xlfn.XLOOKUP(W21,Respuesta!B:B,Respuesta!C:C)</f>
        <v>31</v>
      </c>
      <c r="AB21" t="str">
        <v>372</v>
      </c>
      <c r="AD21">
        <v>37</v>
      </c>
    </row>
    <row r="22" spans="1:30" ht="30" customHeight="1">
      <c r="A22" s="5"/>
      <c r="B22" s="2"/>
      <c r="C22" s="2"/>
      <c r="D22" s="39">
        <f t="shared" si="0"/>
        <v>39</v>
      </c>
      <c r="E22" s="39">
        <f>IF(IFERROR(_xlfn.XLOOKUP($D22,Respuesta!$C:$C,Respuesta!$A:$A),0) = 0,"", _xlfn.XLOOKUP($D22,Respuesta!$C:$C,Respuesta!$A:$A))</f>
        <v>2.4</v>
      </c>
      <c r="F22" s="37" t="str">
        <f>IF(IFERROR(_xlfn.XLOOKUP($AB23,Respuesta!$B:$B,Respuesta!$I:$I),0) = 0,"", _xlfn.XLOOKUP($AB23,Respuesta!$B:$B,Respuesta!$I:$I))</f>
        <v>Actions|Identify Monitor and register</v>
      </c>
      <c r="G22" s="37" t="str">
        <f>IF(IFERROR(_xlfn.XLOOKUP($AB23,Respuesta!$B:$B,Respuesta!$E:$E),0) =0,"",(_xlfn.XLOOKUP($AB23,Respuesta!$B:$B,Respuesta!$E:$E)))</f>
        <v xml:space="preserve">Improve and restore native habitats/ecosystems / Identify naturally occurring species and their distribution. </v>
      </c>
      <c r="H22" s="115"/>
      <c r="I22" s="115"/>
      <c r="J22" s="27"/>
      <c r="K22" s="27"/>
      <c r="L22" s="5"/>
      <c r="M22" s="5"/>
      <c r="N22" s="5"/>
      <c r="O22" s="5"/>
      <c r="P22" s="5"/>
      <c r="Q22" s="5"/>
      <c r="R22" s="5"/>
      <c r="W22" s="27" t="str">
        <v>322</v>
      </c>
      <c r="X22" s="27" t="str">
        <f>_xlfn.XLOOKUP(W22,Respuesta!B:B,Respuesta!H:H)</f>
        <v>Si</v>
      </c>
      <c r="Y22" s="27">
        <f>_xlfn.XLOOKUP(W22,Respuesta!B:B,Respuesta!C:C)</f>
        <v>32</v>
      </c>
      <c r="AB22" t="str">
        <v>382</v>
      </c>
      <c r="AD22">
        <v>38</v>
      </c>
    </row>
    <row r="23" spans="1:30" ht="30" customHeight="1">
      <c r="A23" s="5"/>
      <c r="B23" s="2"/>
      <c r="C23" s="2"/>
      <c r="D23" s="39">
        <f t="shared" si="0"/>
        <v>40</v>
      </c>
      <c r="E23" s="39">
        <f>IF(IFERROR(_xlfn.XLOOKUP($D23,Respuesta!$C:$C,Respuesta!$A:$A),0) = 0,"", _xlfn.XLOOKUP($D23,Respuesta!$C:$C,Respuesta!$A:$A))</f>
        <v>2.4</v>
      </c>
      <c r="F23" s="37" t="str">
        <f>IF(IFERROR(_xlfn.XLOOKUP($AB24,Respuesta!$B:$B,Respuesta!$I:$I),0) = 0,"", _xlfn.XLOOKUP($AB24,Respuesta!$B:$B,Respuesta!$I:$I))</f>
        <v>Identify Monitor and register</v>
      </c>
      <c r="G23" s="37" t="str">
        <f>IF(IFERROR(_xlfn.XLOOKUP($AB24,Respuesta!$B:$B,Respuesta!$E:$E),0) =0,"",(_xlfn.XLOOKUP($AB24,Respuesta!$B:$B,Respuesta!$E:$E)))</f>
        <v>Records of timely payment of salaries.</v>
      </c>
      <c r="H23" s="115"/>
      <c r="I23" s="115"/>
      <c r="J23" s="2"/>
      <c r="K23" s="2"/>
      <c r="L23" s="5"/>
      <c r="M23" s="5"/>
      <c r="N23" s="5"/>
      <c r="O23" s="5"/>
      <c r="P23" s="5"/>
      <c r="Q23" s="5"/>
      <c r="R23" s="5"/>
      <c r="W23" s="27" t="str">
        <v>332</v>
      </c>
      <c r="X23" s="27" t="str">
        <f>_xlfn.XLOOKUP(W23,Respuesta!B:B,Respuesta!H:H)</f>
        <v>Si</v>
      </c>
      <c r="Y23" s="27">
        <f>_xlfn.XLOOKUP(W23,Respuesta!B:B,Respuesta!C:C)</f>
        <v>33</v>
      </c>
      <c r="AB23" t="str">
        <v>392</v>
      </c>
      <c r="AD23">
        <v>39</v>
      </c>
    </row>
    <row r="24" spans="1:30" ht="30" customHeight="1">
      <c r="A24" s="5"/>
      <c r="B24" s="2"/>
      <c r="C24" s="2"/>
      <c r="D24" s="39">
        <f t="shared" si="0"/>
        <v>41</v>
      </c>
      <c r="E24" s="39">
        <f>IF(IFERROR(_xlfn.XLOOKUP($D24,Respuesta!$C:$C,Respuesta!$A:$A),0) = 0,"", _xlfn.XLOOKUP($D24,Respuesta!$C:$C,Respuesta!$A:$A))</f>
        <v>2.5</v>
      </c>
      <c r="F24" s="37" t="str">
        <f>IF(IFERROR(_xlfn.XLOOKUP($AB25,Respuesta!$B:$B,Respuesta!$I:$I),0) = 0,"", _xlfn.XLOOKUP($AB25,Respuesta!$B:$B,Respuesta!$I:$I))</f>
        <v>Training</v>
      </c>
      <c r="G24" s="37" t="str">
        <f>IF(IFERROR(_xlfn.XLOOKUP($AB25,Respuesta!$B:$B,Respuesta!$E:$E),0) =0,"",(_xlfn.XLOOKUP($AB25,Respuesta!$B:$B,Respuesta!$E:$E)))</f>
        <v>Specific training for each worker on the activities corresponding to their position.</v>
      </c>
      <c r="H24" s="115"/>
      <c r="I24" s="115"/>
      <c r="J24" s="2"/>
      <c r="K24" s="2"/>
      <c r="L24" s="5"/>
      <c r="M24" s="5"/>
      <c r="N24" s="5"/>
      <c r="O24" s="5"/>
      <c r="P24" s="5"/>
      <c r="Q24" s="5"/>
      <c r="R24" s="5"/>
      <c r="W24" s="27" t="str">
        <v>342</v>
      </c>
      <c r="X24" s="27" t="str">
        <f>_xlfn.XLOOKUP(W24,Respuesta!B:B,Respuesta!H:H)</f>
        <v>Si</v>
      </c>
      <c r="Y24" s="27">
        <f>_xlfn.XLOOKUP(W24,Respuesta!B:B,Respuesta!C:C)</f>
        <v>34</v>
      </c>
      <c r="AB24" t="str">
        <v>402</v>
      </c>
      <c r="AD24">
        <v>40</v>
      </c>
    </row>
    <row r="25" spans="1:30" ht="30" customHeight="1">
      <c r="A25" s="5"/>
      <c r="B25" s="2"/>
      <c r="C25" s="2"/>
      <c r="D25" s="39">
        <f t="shared" si="0"/>
        <v>42</v>
      </c>
      <c r="E25" s="39">
        <f>IF(IFERROR(_xlfn.XLOOKUP($D25,Respuesta!$C:$C,Respuesta!$A:$A),0) = 0,"", _xlfn.XLOOKUP($D25,Respuesta!$C:$C,Respuesta!$A:$A))</f>
        <v>2.5</v>
      </c>
      <c r="F25" s="37" t="str">
        <f>IF(IFERROR(_xlfn.XLOOKUP($AB26,Respuesta!$B:$B,Respuesta!$I:$I),0) = 0,"", _xlfn.XLOOKUP($AB26,Respuesta!$B:$B,Respuesta!$I:$I))</f>
        <v>Identify Monitor and register</v>
      </c>
      <c r="G25" s="37" t="str">
        <f>IF(IFERROR(_xlfn.XLOOKUP($AB26,Respuesta!$B:$B,Respuesta!$E:$E),0) =0,"",(_xlfn.XLOOKUP($AB26,Respuesta!$B:$B,Respuesta!$E:$E)))</f>
        <v>Register of all trainings and its participants.</v>
      </c>
      <c r="H25" s="115"/>
      <c r="I25" s="115"/>
      <c r="J25" s="2"/>
      <c r="K25" s="2"/>
      <c r="L25" s="5"/>
      <c r="M25" s="5"/>
      <c r="N25" s="5"/>
      <c r="O25" s="5"/>
      <c r="P25" s="5"/>
      <c r="Q25" s="5"/>
      <c r="R25" s="5"/>
      <c r="W25" s="27" t="str">
        <v>352</v>
      </c>
      <c r="X25" s="27" t="str">
        <f>_xlfn.XLOOKUP(W25,Respuesta!B:B,Respuesta!H:H)</f>
        <v>Si</v>
      </c>
      <c r="Y25" s="27">
        <f>_xlfn.XLOOKUP(W25,Respuesta!B:B,Respuesta!C:C)</f>
        <v>35</v>
      </c>
      <c r="AB25" t="str">
        <v>412</v>
      </c>
      <c r="AD25">
        <v>41</v>
      </c>
    </row>
    <row r="26" spans="1:30" ht="30" customHeight="1">
      <c r="A26" s="5"/>
      <c r="B26" s="2"/>
      <c r="C26" s="2"/>
      <c r="D26" s="39">
        <f t="shared" si="0"/>
        <v>43</v>
      </c>
      <c r="E26" s="39">
        <f>IF(IFERROR(_xlfn.XLOOKUP($D26,Respuesta!$C:$C,Respuesta!$A:$A),0) = 0,"", _xlfn.XLOOKUP($D26,Respuesta!$C:$C,Respuesta!$A:$A))</f>
        <v>2.6</v>
      </c>
      <c r="F26" s="37" t="str">
        <f>IF(IFERROR(_xlfn.XLOOKUP($AB27,Respuesta!$B:$B,Respuesta!$I:$I),0) = 0,"", _xlfn.XLOOKUP($AB27,Respuesta!$B:$B,Respuesta!$I:$I))</f>
        <v>Training|Documents|Comunication/Engagement</v>
      </c>
      <c r="G26" s="37" t="str">
        <f>IF(IFERROR(_xlfn.XLOOKUP($AB27,Respuesta!$B:$B,Respuesta!$E:$E),0) =0,"",(_xlfn.XLOOKUP($AB27,Respuesta!$B:$B,Respuesta!$E:$E)))</f>
        <v>Training: Grievance system and labor dispute resolution. / Rules/Plan to solve labour disputes. / Involve workers in confict resolution.</v>
      </c>
      <c r="H26" s="115"/>
      <c r="I26" s="115"/>
      <c r="J26" s="2"/>
      <c r="K26" s="2"/>
      <c r="L26" s="5"/>
      <c r="M26" s="5"/>
      <c r="N26" s="5"/>
      <c r="O26" s="5"/>
      <c r="P26" s="5"/>
      <c r="Q26" s="5"/>
      <c r="R26" s="5"/>
      <c r="W26" s="27" t="str">
        <v>363</v>
      </c>
      <c r="X26" s="27" t="str">
        <f>_xlfn.XLOOKUP(W26,Respuesta!B:B,Respuesta!H:H)</f>
        <v/>
      </c>
      <c r="Y26" s="27">
        <f>_xlfn.XLOOKUP(W26,Respuesta!B:B,Respuesta!C:C)</f>
        <v>36</v>
      </c>
      <c r="AB26" t="str">
        <v>422</v>
      </c>
      <c r="AD26">
        <v>42</v>
      </c>
    </row>
    <row r="27" spans="1:30" ht="30" customHeight="1">
      <c r="A27" s="5"/>
      <c r="B27" s="2"/>
      <c r="C27" s="2"/>
      <c r="D27" s="39">
        <f t="shared" si="0"/>
        <v>44</v>
      </c>
      <c r="E27" s="39">
        <f>IF(IFERROR(_xlfn.XLOOKUP($D27,Respuesta!$C:$C,Respuesta!$A:$A),0) = 0,"", _xlfn.XLOOKUP($D27,Respuesta!$C:$C,Respuesta!$A:$A))</f>
        <v>2.6</v>
      </c>
      <c r="F27" s="37" t="str">
        <f>IF(IFERROR(_xlfn.XLOOKUP($AB28,Respuesta!$B:$B,Respuesta!$I:$I),0) = 0,"", _xlfn.XLOOKUP($AB28,Respuesta!$B:$B,Respuesta!$I:$I))</f>
        <v>Actions</v>
      </c>
      <c r="G27" s="37" t="str">
        <f>IF(IFERROR(_xlfn.XLOOKUP($AB28,Respuesta!$B:$B,Respuesta!$E:$E),0) =0,"",(_xlfn.XLOOKUP($AB28,Respuesta!$B:$B,Respuesta!$E:$E)))</f>
        <v>Implement the plan to solve labour disputes.</v>
      </c>
      <c r="H27" s="115"/>
      <c r="I27" s="115"/>
      <c r="J27" s="2"/>
      <c r="K27" s="2"/>
      <c r="L27" s="5"/>
      <c r="M27" s="5"/>
      <c r="N27" s="5"/>
      <c r="O27" s="5"/>
      <c r="P27" s="5"/>
      <c r="Q27" s="5"/>
      <c r="R27" s="5"/>
      <c r="W27" s="27" t="str">
        <v>372</v>
      </c>
      <c r="X27" s="27" t="str">
        <f>_xlfn.XLOOKUP(W27,Respuesta!B:B,Respuesta!H:H)</f>
        <v>Si</v>
      </c>
      <c r="Y27" s="27">
        <f>_xlfn.XLOOKUP(W27,Respuesta!B:B,Respuesta!C:C)</f>
        <v>37</v>
      </c>
      <c r="AB27" t="str">
        <v>432</v>
      </c>
      <c r="AD27">
        <v>43</v>
      </c>
    </row>
    <row r="28" spans="1:30" ht="30" customHeight="1">
      <c r="A28" s="5"/>
      <c r="B28" s="2"/>
      <c r="C28" s="2"/>
      <c r="D28" s="39">
        <f t="shared" si="0"/>
        <v>45</v>
      </c>
      <c r="E28" s="39">
        <f>IF(IFERROR(_xlfn.XLOOKUP($D28,Respuesta!$C:$C,Respuesta!$A:$A),0) = 0,"", _xlfn.XLOOKUP($D28,Respuesta!$C:$C,Respuesta!$A:$A))</f>
        <v>2.6</v>
      </c>
      <c r="F28" s="37" t="str">
        <f>IF(IFERROR(_xlfn.XLOOKUP($AB29,Respuesta!$B:$B,Respuesta!$I:$I),0) = 0,"", _xlfn.XLOOKUP($AB29,Respuesta!$B:$B,Respuesta!$I:$I))</f>
        <v>Identify Monitor and register</v>
      </c>
      <c r="G28" s="37" t="str">
        <f>IF(IFERROR(_xlfn.XLOOKUP($AB29,Respuesta!$B:$B,Respuesta!$E:$E),0) =0,"",(_xlfn.XLOOKUP($AB29,Respuesta!$B:$B,Respuesta!$E:$E)))</f>
        <v>Registration of workers' complaints.</v>
      </c>
      <c r="H28" s="115"/>
      <c r="I28" s="115"/>
      <c r="J28" s="2"/>
      <c r="K28" s="2"/>
      <c r="L28" s="5"/>
      <c r="M28" s="5"/>
      <c r="N28" s="5"/>
      <c r="O28" s="5"/>
      <c r="P28" s="5"/>
      <c r="Q28" s="5"/>
      <c r="R28" s="5"/>
      <c r="W28" s="27" t="str">
        <v>382</v>
      </c>
      <c r="X28" s="27" t="str">
        <f>_xlfn.XLOOKUP(W28,Respuesta!B:B,Respuesta!H:H)</f>
        <v>Si</v>
      </c>
      <c r="Y28" s="27">
        <f>_xlfn.XLOOKUP(W28,Respuesta!B:B,Respuesta!C:C)</f>
        <v>38</v>
      </c>
      <c r="AB28" t="str">
        <v>442</v>
      </c>
      <c r="AD28">
        <v>44</v>
      </c>
    </row>
    <row r="29" spans="1:30" ht="30" customHeight="1">
      <c r="A29" s="5"/>
      <c r="D29" s="39">
        <f>IF(AD30 = 0,"", AD30 )</f>
        <v>46</v>
      </c>
      <c r="E29" s="39">
        <f>IF(IFERROR(_xlfn.XLOOKUP($D29,Respuesta!$C:$C,Respuesta!$A:$A),0) = 0,"", _xlfn.XLOOKUP($D29,Respuesta!$C:$C,Respuesta!$A:$A))</f>
        <v>2.6</v>
      </c>
      <c r="F29" s="37" t="str">
        <f>IF(IFERROR(_xlfn.XLOOKUP($AB30,Respuesta!$B:$B,Respuesta!$I:$I),0) = 0,"", _xlfn.XLOOKUP($AB30,Respuesta!$B:$B,Respuesta!$I:$I))</f>
        <v>Actions</v>
      </c>
      <c r="G29" s="37" t="str">
        <f>IF(IFERROR(_xlfn.XLOOKUP($AB30,Respuesta!$B:$B,Respuesta!$E:$E),0) =0,"",(_xlfn.XLOOKUP($AB30,Respuesta!$B:$B,Respuesta!$E:$E)))</f>
        <v>Compensated employees for any losses to property or health resulting from work, according to national legislation.</v>
      </c>
      <c r="H29" s="115"/>
      <c r="I29" s="115"/>
      <c r="L29" s="5"/>
      <c r="M29" s="5"/>
      <c r="N29" s="5"/>
      <c r="O29" s="5"/>
      <c r="P29" s="5"/>
      <c r="Q29" s="5"/>
      <c r="R29" s="5"/>
      <c r="W29" s="27" t="str">
        <v>392</v>
      </c>
      <c r="X29" s="27" t="str">
        <f>_xlfn.XLOOKUP(W29,Respuesta!B:B,Respuesta!H:H)</f>
        <v>Si</v>
      </c>
      <c r="Y29" s="27">
        <f>_xlfn.XLOOKUP(W29,Respuesta!B:B,Respuesta!C:C)</f>
        <v>39</v>
      </c>
      <c r="AB29" t="str">
        <v>452</v>
      </c>
      <c r="AD29">
        <v>45</v>
      </c>
    </row>
    <row r="30" spans="1:30" s="2" customFormat="1" ht="30" customHeight="1">
      <c r="A30" s="5"/>
      <c r="D30" s="39">
        <f>IF(AD30 = 0,"", AD30 )</f>
        <v>46</v>
      </c>
      <c r="E30" s="39">
        <f>IF(IFERROR(_xlfn.XLOOKUP($D30,Respuesta!$C:$C,Respuesta!$A:$A),0) = 0,"", _xlfn.XLOOKUP($D30,Respuesta!$C:$C,Respuesta!$A:$A))</f>
        <v>2.6</v>
      </c>
      <c r="F30" s="37" t="str">
        <f>IF(IFERROR(_xlfn.XLOOKUP($AB31,Respuesta!$B:$B,Respuesta!$I:$I),0) = 0,"", _xlfn.XLOOKUP($AB31,Respuesta!$B:$B,Respuesta!$I:$I))</f>
        <v/>
      </c>
      <c r="G30" s="37" t="str">
        <f>IF(IFERROR(_xlfn.XLOOKUP($AB31,Respuesta!$B:$B,Respuesta!$E:$E),0) =0,"",(_xlfn.XLOOKUP($AB31,Respuesta!$B:$B,Respuesta!$E:$E)))</f>
        <v/>
      </c>
      <c r="H30" s="115"/>
      <c r="I30" s="115"/>
      <c r="L30" s="5"/>
      <c r="M30" s="5"/>
      <c r="N30" s="5"/>
      <c r="O30" s="5"/>
      <c r="P30" s="5"/>
      <c r="Q30" s="5"/>
      <c r="R30" s="5"/>
      <c r="W30" s="27" t="str">
        <v>402</v>
      </c>
      <c r="X30" s="27" t="str">
        <f>_xlfn.XLOOKUP(W30,Respuesta!B:B,Respuesta!H:H)</f>
        <v>Si</v>
      </c>
      <c r="Y30" s="27">
        <f>_xlfn.XLOOKUP(W30,Respuesta!B:B,Respuesta!C:C)</f>
        <v>40</v>
      </c>
      <c r="AB30" s="2" t="str">
        <v>462</v>
      </c>
      <c r="AD30" s="2">
        <v>46</v>
      </c>
    </row>
    <row r="31" spans="1:30" ht="30" customHeight="1">
      <c r="A31" s="5"/>
      <c r="D31" s="3" t="str">
        <f t="shared" ref="D31:D36" si="1">IF(AD32 = 0,"", AD32 )</f>
        <v/>
      </c>
      <c r="E31" s="3" t="str">
        <f>IF(IFERROR(_xlfn.XLOOKUP($D31,Respuesta!$C:$C,Respuesta!$A:$A),0) = 0,"", _xlfn.XLOOKUP($D31,Respuesta!$C:$C,Respuesta!$A:$A))</f>
        <v/>
      </c>
      <c r="F31" s="33" t="str">
        <f>IF(IFERROR(_xlfn.XLOOKUP($AB32,Respuesta!$B:$B,Respuesta!$I:$I),0) = 0,"", _xlfn.XLOOKUP($AB32,Respuesta!$B:$B,Respuesta!$I:$I))</f>
        <v/>
      </c>
      <c r="G31" s="33" t="str">
        <f>IF(IFERROR(_xlfn.XLOOKUP($AB32,Respuesta!$B:$B,Respuesta!$E:$E),0) =0,"",(_xlfn.XLOOKUP($AB32,Respuesta!$B:$B,Respuesta!$E:$E)))</f>
        <v/>
      </c>
      <c r="H31" s="118"/>
      <c r="I31" s="115"/>
      <c r="L31" s="5"/>
      <c r="M31" s="5"/>
      <c r="N31" s="5"/>
      <c r="O31" s="5"/>
      <c r="P31" s="5"/>
      <c r="Q31" s="5"/>
      <c r="R31" s="5"/>
      <c r="W31" s="27" t="str" cm="1">
        <f t="array" ref="W31:W36">_xlfn._xlws.FILTER('P 2.C'!$V$9:$V$24,'P 2.C'!$V$9:$V$24 &lt;&gt; "")</f>
        <v>412</v>
      </c>
      <c r="X31" s="27" t="str">
        <f>_xlfn.XLOOKUP(W31,Respuesta!B:B,Respuesta!H:H)</f>
        <v>Si</v>
      </c>
      <c r="Y31" s="27">
        <f>_xlfn.XLOOKUP(W31,Respuesta!B:B,Respuesta!C:C)</f>
        <v>41</v>
      </c>
    </row>
    <row r="32" spans="1:30" ht="30" customHeight="1">
      <c r="A32" s="5"/>
      <c r="D32" s="3" t="str">
        <f t="shared" si="1"/>
        <v/>
      </c>
      <c r="E32" s="3" t="str">
        <f>IF(IFERROR(_xlfn.XLOOKUP($D32,Respuesta!$C:$C,Respuesta!$A:$A),0) = 0,"", _xlfn.XLOOKUP($D32,Respuesta!$C:$C,Respuesta!$A:$A))</f>
        <v/>
      </c>
      <c r="F32" s="33" t="str">
        <f>IF(IFERROR(_xlfn.XLOOKUP($AB33,Respuesta!$B:$B,Respuesta!$I:$I),0) = 0,"", _xlfn.XLOOKUP($AB33,Respuesta!$B:$B,Respuesta!$I:$I))</f>
        <v/>
      </c>
      <c r="G32" s="33" t="str">
        <f>IF(IFERROR(_xlfn.XLOOKUP($AB33,Respuesta!$B:$B,Respuesta!$E:$E),0) =0,"",(_xlfn.XLOOKUP($AB33,Respuesta!$B:$B,Respuesta!$E:$E)))</f>
        <v/>
      </c>
      <c r="H32" s="118"/>
      <c r="I32" s="115"/>
      <c r="L32" s="5"/>
      <c r="M32" s="5"/>
      <c r="N32" s="5"/>
      <c r="O32" s="5"/>
      <c r="P32" s="5"/>
      <c r="Q32" s="5"/>
      <c r="R32" s="5"/>
      <c r="W32" s="27" t="str">
        <v>422</v>
      </c>
      <c r="X32" s="27" t="str">
        <f>_xlfn.XLOOKUP(W32,Respuesta!B:B,Respuesta!H:H)</f>
        <v>Si</v>
      </c>
      <c r="Y32" s="27">
        <f>_xlfn.XLOOKUP(W32,Respuesta!B:B,Respuesta!C:C)</f>
        <v>42</v>
      </c>
    </row>
    <row r="33" spans="1:25" ht="30" customHeight="1">
      <c r="A33" s="5"/>
      <c r="D33" s="3" t="str">
        <f t="shared" si="1"/>
        <v/>
      </c>
      <c r="E33" s="3" t="str">
        <f>IF(IFERROR(_xlfn.XLOOKUP($D33,Respuesta!$C:$C,Respuesta!$A:$A),0) = 0,"", _xlfn.XLOOKUP($D33,Respuesta!$C:$C,Respuesta!$A:$A))</f>
        <v/>
      </c>
      <c r="F33" s="33" t="str">
        <f>IF(IFERROR(_xlfn.XLOOKUP($AB34,Respuesta!$B:$B,Respuesta!$I:$I),0) = 0,"", _xlfn.XLOOKUP($AB34,Respuesta!$B:$B,Respuesta!$I:$I))</f>
        <v/>
      </c>
      <c r="G33" s="33" t="str">
        <f>IF(IFERROR(_xlfn.XLOOKUP($AB34,Respuesta!$B:$B,Respuesta!$E:$E),0) =0,"",(_xlfn.XLOOKUP($AB34,Respuesta!$B:$B,Respuesta!$E:$E)))</f>
        <v/>
      </c>
      <c r="H33" s="118"/>
      <c r="I33" s="115"/>
      <c r="L33" s="5"/>
      <c r="M33" s="5"/>
      <c r="N33" s="5"/>
      <c r="O33" s="5"/>
      <c r="P33" s="5"/>
      <c r="Q33" s="5"/>
      <c r="R33" s="5"/>
      <c r="W33" s="27" t="str">
        <v>432</v>
      </c>
      <c r="X33" s="27" t="str">
        <f>_xlfn.XLOOKUP(W33,Respuesta!B:B,Respuesta!H:H)</f>
        <v>Si</v>
      </c>
      <c r="Y33" s="27">
        <f>_xlfn.XLOOKUP(W33,Respuesta!B:B,Respuesta!C:C)</f>
        <v>43</v>
      </c>
    </row>
    <row r="34" spans="1:25" ht="30" customHeight="1">
      <c r="A34" s="5"/>
      <c r="D34" s="3" t="str">
        <f t="shared" si="1"/>
        <v/>
      </c>
      <c r="E34" s="3" t="str">
        <f>IF(IFERROR(_xlfn.XLOOKUP($D34,Respuesta!$C:$C,Respuesta!$A:$A),0) = 0,"", _xlfn.XLOOKUP($D34,Respuesta!$C:$C,Respuesta!$A:$A))</f>
        <v/>
      </c>
      <c r="F34" s="33" t="str">
        <f>IF(IFERROR(_xlfn.XLOOKUP($AB35,Respuesta!$B:$B,Respuesta!$I:$I),0) = 0,"", _xlfn.XLOOKUP($AB35,Respuesta!$B:$B,Respuesta!$I:$I))</f>
        <v/>
      </c>
      <c r="G34" s="33" t="str">
        <f>IF(IFERROR(_xlfn.XLOOKUP($AB35,Respuesta!$B:$B,Respuesta!$E:$E),0) =0,"",(_xlfn.XLOOKUP($AB35,Respuesta!$B:$B,Respuesta!$E:$E)))</f>
        <v/>
      </c>
      <c r="H34" s="118"/>
      <c r="I34" s="115"/>
      <c r="L34" s="5"/>
      <c r="M34" s="5"/>
      <c r="N34" s="5"/>
      <c r="O34" s="5"/>
      <c r="P34" s="5"/>
      <c r="Q34" s="5"/>
      <c r="R34" s="5"/>
      <c r="W34" s="27" t="str">
        <v>442</v>
      </c>
      <c r="X34" s="27" t="str">
        <f>_xlfn.XLOOKUP(W34,Respuesta!B:B,Respuesta!H:H)</f>
        <v>Si</v>
      </c>
      <c r="Y34" s="27">
        <f>_xlfn.XLOOKUP(W34,Respuesta!B:B,Respuesta!C:C)</f>
        <v>44</v>
      </c>
    </row>
    <row r="35" spans="1:25" ht="30" customHeight="1">
      <c r="A35" s="5"/>
      <c r="D35" s="3" t="str">
        <f t="shared" si="1"/>
        <v/>
      </c>
      <c r="E35" s="3" t="str">
        <f>IF(IFERROR(_xlfn.XLOOKUP($D35,Respuesta!$C:$C,Respuesta!$A:$A),0) = 0,"", _xlfn.XLOOKUP($D35,Respuesta!$C:$C,Respuesta!$A:$A))</f>
        <v/>
      </c>
      <c r="F35" s="33" t="str">
        <f>IF(IFERROR(_xlfn.XLOOKUP($AB36,Respuesta!$B:$B,Respuesta!$I:$I),0) = 0,"", _xlfn.XLOOKUP($AB36,Respuesta!$B:$B,Respuesta!$I:$I))</f>
        <v/>
      </c>
      <c r="G35" s="33" t="str">
        <f>IF(IFERROR(_xlfn.XLOOKUP($AB36,Respuesta!$B:$B,Respuesta!$E:$E),0) =0,"",(_xlfn.XLOOKUP($AB36,Respuesta!$B:$B,Respuesta!$E:$E)))</f>
        <v/>
      </c>
      <c r="H35" s="118"/>
      <c r="I35" s="115"/>
      <c r="L35" s="5"/>
      <c r="M35" s="5"/>
      <c r="N35" s="5"/>
      <c r="O35" s="5"/>
      <c r="P35" s="5"/>
      <c r="Q35" s="5"/>
      <c r="R35" s="5"/>
      <c r="W35" s="27" t="str">
        <v>452</v>
      </c>
      <c r="X35" s="27" t="str">
        <f>_xlfn.XLOOKUP(W35,Respuesta!B:B,Respuesta!H:H)</f>
        <v>Si</v>
      </c>
      <c r="Y35" s="27">
        <f>_xlfn.XLOOKUP(W35,Respuesta!B:B,Respuesta!C:C)</f>
        <v>45</v>
      </c>
    </row>
    <row r="36" spans="1:25" ht="30" customHeight="1">
      <c r="A36" s="5"/>
      <c r="D36" s="3" t="str">
        <f t="shared" si="1"/>
        <v/>
      </c>
      <c r="E36" s="3" t="str">
        <f>IF(IFERROR(_xlfn.XLOOKUP($D36,Respuesta!$C:$C,Respuesta!$A:$A),0) = 0,"", _xlfn.XLOOKUP($D36,Respuesta!$C:$C,Respuesta!$A:$A))</f>
        <v/>
      </c>
      <c r="F36" s="33" t="str">
        <f>IF(IFERROR(_xlfn.XLOOKUP($AB37,Respuesta!$B:$B,Respuesta!$I:$I),0) = 0,"", _xlfn.XLOOKUP($AB37,Respuesta!$B:$B,Respuesta!$I:$I))</f>
        <v/>
      </c>
      <c r="G36" s="33" t="str">
        <f>IF(IFERROR(_xlfn.XLOOKUP($AB37,Respuesta!$B:$B,Respuesta!$E:$E),0) =0,"",(_xlfn.XLOOKUP($AB37,Respuesta!$B:$B,Respuesta!$E:$E)))</f>
        <v/>
      </c>
      <c r="H36" s="118"/>
      <c r="I36" s="115"/>
      <c r="L36" s="5"/>
      <c r="M36" s="5"/>
      <c r="N36" s="5"/>
      <c r="O36" s="5"/>
      <c r="P36" s="5"/>
      <c r="Q36" s="5"/>
      <c r="R36" s="5"/>
      <c r="W36" s="27" t="str">
        <v>462</v>
      </c>
      <c r="X36" s="27" t="str">
        <f>_xlfn.XLOOKUP(W36,Respuesta!B:B,Respuesta!H:H)</f>
        <v>Si</v>
      </c>
      <c r="Y36" s="27">
        <f>_xlfn.XLOOKUP(W36,Respuesta!B:B,Respuesta!C:C)</f>
        <v>46</v>
      </c>
    </row>
    <row r="37" spans="1:25" ht="14.4" customHeight="1">
      <c r="A37" s="5"/>
      <c r="L37" s="5"/>
      <c r="M37" s="5"/>
      <c r="N37" s="5"/>
      <c r="O37" s="5"/>
      <c r="P37" s="5"/>
      <c r="Q37" s="5"/>
      <c r="R37" s="5"/>
    </row>
    <row r="38" spans="1:25" ht="14.4" customHeight="1">
      <c r="A38" s="5"/>
      <c r="L38" s="5"/>
      <c r="M38" s="5"/>
      <c r="N38" s="5"/>
      <c r="O38" s="5"/>
      <c r="P38" s="5"/>
      <c r="Q38" s="5"/>
      <c r="R38" s="5"/>
    </row>
    <row r="39" spans="1:25" ht="14.4" customHeight="1">
      <c r="A39" s="5"/>
      <c r="L39" s="5"/>
      <c r="M39" s="5"/>
      <c r="N39" s="5"/>
      <c r="O39" s="5"/>
      <c r="P39" s="5"/>
      <c r="Q39" s="5"/>
      <c r="R39" s="5"/>
    </row>
    <row r="40" spans="1:25" ht="14.4" customHeight="1">
      <c r="A40" s="5"/>
      <c r="L40" s="5"/>
      <c r="M40" s="5"/>
      <c r="N40" s="5"/>
      <c r="O40" s="5"/>
      <c r="P40" s="5"/>
      <c r="Q40" s="5"/>
      <c r="R40" s="5"/>
    </row>
    <row r="41" spans="1:25" ht="14.4" customHeight="1">
      <c r="A41" s="5"/>
      <c r="L41" s="5"/>
      <c r="M41" s="5"/>
      <c r="N41" s="5"/>
      <c r="O41" s="5"/>
      <c r="P41" s="5"/>
      <c r="Q41" s="5"/>
      <c r="R41" s="5"/>
    </row>
    <row r="42" spans="1:25" ht="14.4" customHeight="1">
      <c r="A42" s="5"/>
      <c r="L42" s="5"/>
      <c r="M42" s="5"/>
      <c r="N42" s="5"/>
      <c r="O42" s="5"/>
      <c r="P42" s="5"/>
      <c r="Q42" s="5"/>
      <c r="R42" s="5"/>
    </row>
  </sheetData>
  <sheetProtection algorithmName="SHA-512" hashValue="rLwtvTuB+7eg/IHDJ+1hYP+180FaC0AefOyvxcDKM8WNI2s6r7Dg42R3Oz8r3k6qblK7GtMnFM1NyoXq3vhC9g==" saltValue="JQEIUrfa8o4ztSCbYAXzSg==" spinCount="100000" sheet="1" objects="1" scenarios="1"/>
  <pageMargins left="0.7" right="0.7" top="0.75" bottom="0.75" header="0.3" footer="0.3"/>
  <pageSetup orientation="portrait"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C529D-7408-40D2-AB11-4CD59C58A19D}">
  <sheetPr codeName="Sheet15">
    <tabColor rgb="FF78BE20"/>
  </sheetPr>
  <dimension ref="A1:V45"/>
  <sheetViews>
    <sheetView showGridLines="0" zoomScale="80" zoomScaleNormal="80" workbookViewId="0"/>
  </sheetViews>
  <sheetFormatPr baseColWidth="10" defaultColWidth="0" defaultRowHeight="14.4" customHeight="1" zeroHeight="1"/>
  <cols>
    <col min="1" max="2" width="8.88671875" customWidth="1"/>
    <col min="3" max="3" width="3.44140625" bestFit="1" customWidth="1"/>
    <col min="4" max="4" width="3"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5" customHeight="1">
      <c r="A8" s="5"/>
      <c r="B8" s="2"/>
      <c r="C8" s="25" t="s">
        <v>3</v>
      </c>
      <c r="D8" s="53">
        <v>47</v>
      </c>
      <c r="E8" s="25" t="s">
        <v>371</v>
      </c>
      <c r="F8" s="63">
        <f>_xlfn.XLOOKUP($D8,Respuesta!$C:$C,Respuesta!$A:$A)</f>
        <v>3.1</v>
      </c>
      <c r="G8" s="26"/>
      <c r="H8" s="7" t="str">
        <f>_xlfn.XLOOKUP($D8,Preguntas!$C:$C,Preguntas!$D:$D)</f>
        <v>Is there an assessment that identifies whether there are Indigenous Peoples that are potentially affected by my activities?</v>
      </c>
      <c r="I8" s="2"/>
      <c r="J8" s="2"/>
      <c r="K8" s="2"/>
      <c r="L8" s="2"/>
      <c r="M8" s="5"/>
      <c r="N8" s="5"/>
      <c r="O8" s="5"/>
      <c r="P8" s="5"/>
      <c r="Q8" s="5"/>
      <c r="R8" s="5"/>
      <c r="S8" s="5"/>
    </row>
    <row r="9" spans="1:22" ht="39" customHeight="1">
      <c r="A9" s="5"/>
      <c r="B9" s="2"/>
      <c r="G9" s="2"/>
      <c r="H9" s="2"/>
      <c r="I9" s="132" t="str">
        <f>_xlfn.XLOOKUP(V9,Respuesta!$B:$B,Respuesta!$E:$E)</f>
        <v>Identify Indigenous People located in the Manegement Unit or that can be affected by the management. / Assessment of Indigenous Peoples.</v>
      </c>
      <c r="J9" s="133"/>
      <c r="K9" s="133"/>
      <c r="L9" s="133"/>
      <c r="M9" s="5"/>
      <c r="N9" s="5"/>
      <c r="O9" s="5"/>
      <c r="P9" s="5"/>
      <c r="Q9" s="5"/>
      <c r="R9" s="5"/>
      <c r="S9" s="5"/>
      <c r="T9" s="114">
        <v>2</v>
      </c>
      <c r="U9">
        <f>+D8</f>
        <v>47</v>
      </c>
      <c r="V9" t="str">
        <f>_xlfn.CONCAT(U9,T9)</f>
        <v>472</v>
      </c>
    </row>
    <row r="10" spans="1:22" ht="13.2"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12" t="s">
        <v>3</v>
      </c>
      <c r="D11" s="47">
        <v>48</v>
      </c>
      <c r="E11" s="12" t="s">
        <v>371</v>
      </c>
      <c r="F11" s="45">
        <f>_xlfn.XLOOKUP($D11,Respuesta!$C:$C,Respuesta!$A:$A)</f>
        <v>3.1</v>
      </c>
      <c r="G11" s="2"/>
      <c r="H11" s="7" t="str">
        <f>_xlfn.XLOOKUP($D11,Preguntas!$C:$C,Preguntas!$D:$D)</f>
        <v>Does the assessment identify any potentially affected Indigenous Peoples?</v>
      </c>
      <c r="I11" s="2"/>
      <c r="J11" s="2"/>
      <c r="K11" s="2"/>
      <c r="L11" s="2"/>
      <c r="M11" s="5"/>
      <c r="N11" s="5"/>
      <c r="O11" s="5"/>
      <c r="P11" s="5"/>
      <c r="Q11" s="5"/>
      <c r="R11" s="5"/>
      <c r="S11" s="5"/>
      <c r="T11" s="114"/>
    </row>
    <row r="12" spans="1:22" ht="22.8" customHeight="1">
      <c r="A12" s="5"/>
      <c r="B12" s="2"/>
      <c r="G12" s="2"/>
      <c r="H12" s="2"/>
      <c r="I12" s="134" t="str">
        <f>_xlfn.XLOOKUP($V12,Respuesta!$B:$B,Respuesta!$E:$E)</f>
        <v>Thank you. Continue with the next question.</v>
      </c>
      <c r="J12" s="135"/>
      <c r="K12" s="135"/>
      <c r="L12" s="135"/>
      <c r="M12" s="5"/>
      <c r="N12" s="5"/>
      <c r="O12" s="5"/>
      <c r="P12" s="5"/>
      <c r="Q12" s="5"/>
      <c r="R12" s="5"/>
      <c r="S12" s="5"/>
      <c r="T12" s="114">
        <v>1</v>
      </c>
      <c r="U12">
        <f>+D11</f>
        <v>48</v>
      </c>
      <c r="V12" t="str">
        <f>_xlfn.CONCAT(U12,T12)</f>
        <v>481</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53">
        <v>49</v>
      </c>
      <c r="E14" s="25" t="s">
        <v>371</v>
      </c>
      <c r="F14" s="63">
        <f>_xlfn.XLOOKUP($D14,Respuesta!$C:$C,Respuesta!$A:$A)</f>
        <v>3.1</v>
      </c>
      <c r="G14" s="2"/>
      <c r="H14" s="7" t="str">
        <f>_xlfn.XLOOKUP($D14,Preguntas!$C:$C,Preguntas!$D:$D)</f>
        <v>If their are IP in and outside of the Manegemnet Unit, their customary  rights and applicable rights and obligations are documented and mapped by engaging them?</v>
      </c>
      <c r="I14" s="2"/>
      <c r="J14" s="2"/>
      <c r="K14" s="2"/>
      <c r="L14" s="2"/>
      <c r="M14" s="5"/>
      <c r="N14" s="5"/>
      <c r="O14" s="5"/>
      <c r="P14" s="5"/>
      <c r="Q14" s="5"/>
      <c r="R14" s="5"/>
      <c r="S14" s="5"/>
      <c r="T14" s="114"/>
    </row>
    <row r="15" spans="1:22" ht="44.4" customHeight="1">
      <c r="A15" s="5"/>
      <c r="B15" s="2"/>
      <c r="G15" s="2"/>
      <c r="H15" s="2"/>
      <c r="I15" s="134" t="str">
        <f>_xlfn.XLOOKUP($V15,Respuesta!$B:$B,Respuesta!$E:$E)</f>
        <v>Document/map IP presents and rights. / Engagement of IP identifying their customary rights and applicable rights and obligations.</v>
      </c>
      <c r="J15" s="135"/>
      <c r="K15" s="135"/>
      <c r="L15" s="135"/>
      <c r="M15" s="5"/>
      <c r="N15" s="5"/>
      <c r="O15" s="5"/>
      <c r="P15" s="5"/>
      <c r="Q15" s="5"/>
      <c r="R15" s="5"/>
      <c r="S15" s="5"/>
      <c r="T15" s="114">
        <v>2</v>
      </c>
      <c r="U15">
        <f>+D14</f>
        <v>49</v>
      </c>
      <c r="V15" t="str">
        <f>_xlfn.CONCAT(U15,T15)</f>
        <v>492</v>
      </c>
    </row>
    <row r="16" spans="1:22" ht="9" customHeight="1">
      <c r="A16" s="5"/>
      <c r="B16" s="2"/>
      <c r="C16" s="2"/>
      <c r="D16" s="2"/>
      <c r="E16" s="2"/>
      <c r="F16" s="2"/>
      <c r="G16" s="2"/>
      <c r="H16" s="2"/>
      <c r="I16" s="2"/>
      <c r="J16" s="2"/>
      <c r="K16" s="2"/>
      <c r="L16" s="2"/>
      <c r="M16" s="5"/>
      <c r="N16" s="5"/>
      <c r="O16" s="5"/>
      <c r="P16" s="5"/>
      <c r="Q16" s="5"/>
      <c r="R16" s="5"/>
      <c r="S16" s="5"/>
      <c r="T16" s="114"/>
    </row>
    <row r="17" spans="1:22" ht="31.2">
      <c r="A17" s="5"/>
      <c r="B17" s="2"/>
      <c r="C17" s="25" t="s">
        <v>3</v>
      </c>
      <c r="D17" s="53">
        <v>50</v>
      </c>
      <c r="E17" s="25" t="s">
        <v>371</v>
      </c>
      <c r="F17" s="63">
        <f>_xlfn.XLOOKUP($D17,Respuesta!$C:$C,Respuesta!$A:$A)</f>
        <v>3.1</v>
      </c>
      <c r="G17" s="2"/>
      <c r="H17" s="7" t="str">
        <f>_xlfn.XLOOKUP($D17,Preguntas!$C:$C,Preguntas!$D:$D)</f>
        <v xml:space="preserve"> Are areas where tenure or use rights are in dispute identified? </v>
      </c>
      <c r="I17" s="2"/>
      <c r="J17" s="2"/>
      <c r="K17" s="2"/>
      <c r="L17" s="2"/>
      <c r="M17" s="5"/>
      <c r="N17" s="5"/>
      <c r="O17" s="5"/>
      <c r="P17" s="5"/>
      <c r="Q17" s="11"/>
      <c r="R17" s="5"/>
      <c r="S17" s="5"/>
      <c r="T17" s="114"/>
    </row>
    <row r="18" spans="1:22" ht="29.4" customHeight="1">
      <c r="A18" s="5"/>
      <c r="B18" s="2"/>
      <c r="G18" s="2"/>
      <c r="H18" s="2"/>
      <c r="I18" s="134" t="str">
        <f>_xlfn.XLOOKUP($V18,Respuesta!$B:$B,Respuesta!$E:$E)</f>
        <v>Identify tenure or use rights that are in dispute.</v>
      </c>
      <c r="J18" s="135"/>
      <c r="K18" s="135"/>
      <c r="L18" s="135"/>
      <c r="M18" s="5"/>
      <c r="N18" s="5"/>
      <c r="O18" s="5"/>
      <c r="P18" s="5"/>
      <c r="Q18" s="5"/>
      <c r="R18" s="5"/>
      <c r="S18" s="5"/>
      <c r="T18" s="114">
        <v>2</v>
      </c>
      <c r="U18">
        <f>+D17</f>
        <v>50</v>
      </c>
      <c r="V18" t="str">
        <f>_xlfn.CONCAT(U18,T18)</f>
        <v>502</v>
      </c>
    </row>
    <row r="19" spans="1:22" ht="13.8" customHeight="1">
      <c r="A19" s="5"/>
      <c r="B19" s="2"/>
      <c r="C19" s="2"/>
      <c r="D19" s="2"/>
      <c r="E19" s="2"/>
      <c r="F19" s="2"/>
      <c r="G19" s="2"/>
      <c r="H19" s="2"/>
      <c r="I19" s="2"/>
      <c r="J19" s="2"/>
      <c r="K19" s="2"/>
      <c r="L19" s="2"/>
      <c r="M19" s="5"/>
      <c r="N19" s="5"/>
      <c r="O19" s="5"/>
      <c r="P19" s="5"/>
      <c r="Q19" s="5"/>
      <c r="R19" s="5"/>
      <c r="S19" s="5"/>
      <c r="T19" s="114"/>
    </row>
    <row r="20" spans="1:22" ht="51" customHeight="1">
      <c r="A20" s="5"/>
      <c r="B20" s="2"/>
      <c r="C20" s="25" t="s">
        <v>3</v>
      </c>
      <c r="D20" s="53">
        <v>51</v>
      </c>
      <c r="E20" s="25" t="s">
        <v>371</v>
      </c>
      <c r="F20" s="63">
        <f>_xlfn.XLOOKUP($D20,Respuesta!$C:$C,Respuesta!$A:$A)</f>
        <v>3.1</v>
      </c>
      <c r="G20" s="2"/>
      <c r="H20" s="7" t="str">
        <f>_xlfn.XLOOKUP($D20,Preguntas!$C:$C,Preguntas!$D:$D)</f>
        <v>Do you have a summary of the means by which legal and customary rights and disputed rights are adressed?</v>
      </c>
      <c r="I20" s="2"/>
      <c r="J20" s="2"/>
      <c r="K20" s="2"/>
      <c r="L20" s="2"/>
      <c r="M20" s="5"/>
      <c r="N20" s="5"/>
      <c r="O20" s="5"/>
      <c r="P20" s="5"/>
      <c r="Q20" s="5"/>
      <c r="R20" s="5"/>
      <c r="S20" s="5"/>
      <c r="T20" s="114"/>
    </row>
    <row r="21" spans="1:22" ht="51" customHeight="1">
      <c r="A21" s="5"/>
      <c r="B21" s="2"/>
      <c r="G21" s="2"/>
      <c r="H21" s="2"/>
      <c r="I21" s="134" t="str">
        <f>_xlfn.XLOOKUP($V21,Respuesta!$B:$B,Respuesta!$E:$E)</f>
        <v>Summary of the means by which the Organization addresses legal and customary rights and disputed rights</v>
      </c>
      <c r="J21" s="135"/>
      <c r="K21" s="135"/>
      <c r="L21" s="135"/>
      <c r="M21" s="5"/>
      <c r="N21" s="5"/>
      <c r="O21" s="5"/>
      <c r="P21" s="5"/>
      <c r="Q21" s="5"/>
      <c r="R21" s="5"/>
      <c r="S21" s="5"/>
      <c r="T21" s="114">
        <v>2</v>
      </c>
      <c r="U21">
        <f>+D20</f>
        <v>51</v>
      </c>
      <c r="V21" t="str">
        <f>_xlfn.CONCAT(U21,T21)</f>
        <v>512</v>
      </c>
    </row>
    <row r="22" spans="1:22" ht="47.4" customHeight="1">
      <c r="A22" s="5"/>
      <c r="B22" s="27"/>
      <c r="C22" s="64" t="s">
        <v>3</v>
      </c>
      <c r="D22" s="65">
        <v>52</v>
      </c>
      <c r="E22" s="64" t="s">
        <v>371</v>
      </c>
      <c r="F22" s="66">
        <f>_xlfn.XLOOKUP($D22,Respuesta!$C:$C,Respuesta!$A:$A)</f>
        <v>3.2</v>
      </c>
      <c r="G22" s="27"/>
      <c r="H22" s="61" t="str">
        <f>_xlfn.XLOOKUP($D22,Preguntas!$C:$C,Preguntas!$D:$D)</f>
        <v>Have I informed the potentially affected Indigenous Peoples about my activities and sought their comments ?</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32.4" customHeight="1">
      <c r="A24" s="5"/>
      <c r="B24" s="27"/>
      <c r="C24" s="27"/>
      <c r="D24" s="27"/>
      <c r="E24" s="27"/>
      <c r="F24" s="27"/>
      <c r="G24" s="27"/>
      <c r="H24" s="27"/>
      <c r="I24" s="134" t="str">
        <f>_xlfn.XLOOKUP($V24,Respuesta!$B:$B,Respuesta!$E:$E)</f>
        <v>Thank you. Continue with the next question.</v>
      </c>
      <c r="J24" s="135"/>
      <c r="K24" s="135"/>
      <c r="L24" s="135"/>
      <c r="M24" s="5"/>
      <c r="N24" s="5"/>
      <c r="O24" s="5"/>
      <c r="P24" s="5"/>
      <c r="Q24" s="5"/>
      <c r="R24" s="5"/>
      <c r="S24" s="5"/>
      <c r="T24" s="114">
        <v>1</v>
      </c>
      <c r="U24">
        <f>+D22</f>
        <v>52</v>
      </c>
      <c r="V24" t="str">
        <f>_xlfn.CONCAT(U24,T24)</f>
        <v>521</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5">
        <v>53</v>
      </c>
      <c r="E26" s="64" t="s">
        <v>371</v>
      </c>
      <c r="F26" s="66">
        <f>_xlfn.XLOOKUP($D26,Respuesta!$C:$C,Respuesta!$A:$A)</f>
        <v>3.2</v>
      </c>
      <c r="G26" s="27"/>
      <c r="H26" s="61" t="str">
        <f>_xlfn.XLOOKUP($D26,Preguntas!$C:$C,Preguntas!$D:$D)</f>
        <v xml:space="preserve"> Do I violate  legal* and customary* rights of Indigenous Peoples?</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20.399999999999999" customHeight="1">
      <c r="A28" s="5"/>
      <c r="B28" s="27"/>
      <c r="C28" s="27"/>
      <c r="D28" s="27"/>
      <c r="E28" s="27"/>
      <c r="F28" s="27"/>
      <c r="G28" s="27"/>
      <c r="H28" s="27"/>
      <c r="I28" s="132" t="str">
        <f>_xlfn.XLOOKUP($V28,Respuesta!$B:$B,Respuesta!$E:$E)</f>
        <v>Thank you. Continue with the next question.</v>
      </c>
      <c r="J28" s="133"/>
      <c r="K28" s="133"/>
      <c r="L28" s="133"/>
      <c r="M28" s="5"/>
      <c r="N28" s="5"/>
      <c r="O28" s="5"/>
      <c r="P28" s="5"/>
      <c r="Q28" s="5"/>
      <c r="R28" s="5"/>
      <c r="S28" s="5"/>
      <c r="T28" s="114">
        <v>2</v>
      </c>
      <c r="U28">
        <f>+D26</f>
        <v>53</v>
      </c>
      <c r="V28" t="str">
        <f>_xlfn.CONCAT(U28,T28)</f>
        <v>532</v>
      </c>
    </row>
    <row r="29" spans="1:22" ht="14.4" customHeight="1">
      <c r="A29" s="5"/>
      <c r="B29" s="27"/>
      <c r="C29" s="27"/>
      <c r="D29" s="27"/>
      <c r="E29" s="27"/>
      <c r="F29" s="27"/>
      <c r="G29" s="27"/>
      <c r="H29" s="27"/>
      <c r="M29" s="5"/>
      <c r="N29" s="5"/>
      <c r="O29" s="5"/>
      <c r="P29" s="5"/>
      <c r="Q29" s="5"/>
      <c r="R29" s="5"/>
      <c r="S29" s="5"/>
      <c r="T29" s="114"/>
    </row>
    <row r="30" spans="1:22" ht="52.2" customHeight="1">
      <c r="A30" s="5"/>
      <c r="B30" s="27"/>
      <c r="C30" s="64" t="s">
        <v>3</v>
      </c>
      <c r="D30" s="65">
        <v>54</v>
      </c>
      <c r="E30" s="64" t="s">
        <v>371</v>
      </c>
      <c r="F30" s="66">
        <f>_xlfn.XLOOKUP($D30,Respuesta!$C:$C,Respuesta!$A:$A)</f>
        <v>3.2</v>
      </c>
      <c r="G30" s="27"/>
      <c r="H30" s="61" t="str">
        <f>_xlfn.XLOOKUP($D30,Preguntas!$C:$C,Preguntas!$D:$D)</f>
        <v>When the rights* of indigenous peoples* have been violated in relation to management activities, ihas the situation been corrected?</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27.6" customHeight="1">
      <c r="A32" s="5"/>
      <c r="B32" s="27"/>
      <c r="C32" s="27"/>
      <c r="D32" s="27"/>
      <c r="E32" s="27"/>
      <c r="F32" s="27"/>
      <c r="G32" s="27"/>
      <c r="H32" s="27"/>
      <c r="I32" s="132" t="str">
        <f>_xlfn.XLOOKUP($V32,Respuesta!$B:$B,Respuesta!$E:$E)</f>
        <v>Correct the situation in case that rights of IP has been violated.</v>
      </c>
      <c r="J32" s="133"/>
      <c r="K32" s="133"/>
      <c r="L32" s="133"/>
      <c r="M32" s="5"/>
      <c r="N32" s="5"/>
      <c r="O32" s="5"/>
      <c r="P32" s="5"/>
      <c r="Q32" s="5"/>
      <c r="R32" s="5"/>
      <c r="S32" s="5"/>
      <c r="T32" s="114">
        <v>2</v>
      </c>
      <c r="U32">
        <f>+D30</f>
        <v>54</v>
      </c>
      <c r="V32" t="str">
        <f>_xlfn.CONCAT(U32,T32)</f>
        <v>542</v>
      </c>
    </row>
    <row r="33" spans="1:22" ht="14.4" customHeight="1">
      <c r="A33" s="5"/>
      <c r="B33" s="27"/>
      <c r="C33" s="27"/>
      <c r="D33" s="27"/>
      <c r="E33" s="27"/>
      <c r="F33" s="27"/>
      <c r="G33" s="27"/>
      <c r="H33" s="27"/>
      <c r="M33" s="5"/>
      <c r="N33" s="5"/>
      <c r="O33" s="5"/>
      <c r="P33" s="5"/>
      <c r="Q33" s="5"/>
      <c r="R33" s="5"/>
      <c r="S33" s="5"/>
      <c r="T33" s="114"/>
    </row>
    <row r="34" spans="1:22" ht="79.2" customHeight="1">
      <c r="A34" s="5"/>
      <c r="B34" s="27"/>
      <c r="C34" s="64" t="s">
        <v>3</v>
      </c>
      <c r="D34" s="65">
        <v>55</v>
      </c>
      <c r="E34" s="64" t="s">
        <v>371</v>
      </c>
      <c r="F34" s="66">
        <f>_xlfn.XLOOKUP($D34,Respuesta!$C:$C,Respuesta!$A:$A)</f>
        <v>3.2</v>
      </c>
      <c r="G34" s="27"/>
      <c r="H34" s="61" t="str">
        <f>_xlfn.XLOOKUP($D34,Preguntas!$C:$C,Preguntas!$D:$D)</f>
        <v>Have I obtained a free, prior and informed consent, or I am currently seeking this kind of consent  from potentially affected Indigenous Peoples for my forestry activities?</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34.200000000000003" customHeight="1">
      <c r="A36" s="5"/>
      <c r="B36" s="27"/>
      <c r="C36" s="27"/>
      <c r="D36" s="27"/>
      <c r="E36" s="27"/>
      <c r="F36" s="27"/>
      <c r="G36" s="27"/>
      <c r="H36" s="27"/>
      <c r="I36" s="134" t="str">
        <f>_xlfn.XLOOKUP($V36,Respuesta!$B:$B,Respuesta!$E:$E)</f>
        <v>Seek free, prior and informed consent  from potentially affected IP for my forestry activities.</v>
      </c>
      <c r="J36" s="135"/>
      <c r="K36" s="135"/>
      <c r="L36" s="135"/>
      <c r="M36" s="5"/>
      <c r="N36" s="5"/>
      <c r="O36" s="5"/>
      <c r="P36" s="5"/>
      <c r="Q36" s="5"/>
      <c r="R36" s="5"/>
      <c r="S36" s="5"/>
      <c r="T36" s="114">
        <v>2</v>
      </c>
      <c r="U36">
        <f>+D34</f>
        <v>55</v>
      </c>
      <c r="V36" t="str">
        <f>_xlfn.CONCAT(U36,T36)</f>
        <v>552</v>
      </c>
    </row>
    <row r="37" spans="1:22" ht="27.6" customHeight="1">
      <c r="A37" s="5"/>
      <c r="B37" s="27"/>
      <c r="C37" s="64" t="s">
        <v>3</v>
      </c>
      <c r="D37" s="65">
        <v>56</v>
      </c>
      <c r="E37" s="64" t="s">
        <v>371</v>
      </c>
      <c r="F37" s="66">
        <f>_xlfn.XLOOKUP($D37,Respuesta!$C:$C,Respuesta!$A:$A)</f>
        <v>3.2</v>
      </c>
      <c r="G37" s="27"/>
      <c r="H37" s="62" t="str">
        <f>+_xlfn.XLOOKUP(D37,Preguntas!C:C,Preguntas!D:D)</f>
        <v xml:space="preserve"> If there is not already an agreement, is there an FPIC process that is moving forwardwhich the community is satisfied?</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34.799999999999997" customHeight="1">
      <c r="A39" s="5"/>
      <c r="B39" s="27"/>
      <c r="C39" s="27"/>
      <c r="D39" s="27"/>
      <c r="E39" s="27"/>
      <c r="F39" s="27"/>
      <c r="G39" s="27"/>
      <c r="H39" s="27"/>
      <c r="I39" s="132" t="str">
        <f>_xlfn.XLOOKUP($V39,Respuesta!$B:$B,Respuesta!$E:$E)</f>
        <v>Implement an FPIC process that is moving forward in good faith and with which the community is satisfied.</v>
      </c>
      <c r="J39" s="133"/>
      <c r="K39" s="133"/>
      <c r="L39" s="133"/>
      <c r="M39" s="5"/>
      <c r="N39" s="5"/>
      <c r="O39" s="5"/>
      <c r="P39" s="5"/>
      <c r="Q39" s="5"/>
      <c r="R39" s="5"/>
      <c r="S39" s="5"/>
      <c r="T39" s="114">
        <v>2</v>
      </c>
      <c r="U39">
        <f>+D37</f>
        <v>56</v>
      </c>
      <c r="V39" t="str">
        <f>_xlfn.CONCAT(U39,T39)</f>
        <v>562</v>
      </c>
    </row>
    <row r="40" spans="1:22" ht="14.4" customHeight="1">
      <c r="A40" s="5"/>
      <c r="B40" s="27"/>
      <c r="C40" s="27"/>
      <c r="D40" s="27"/>
      <c r="E40" s="27"/>
      <c r="F40" s="27"/>
      <c r="G40" s="27"/>
      <c r="H40" s="27"/>
      <c r="M40" s="5"/>
      <c r="N40" s="5"/>
      <c r="O40" s="5"/>
      <c r="P40" s="5"/>
      <c r="Q40" s="5"/>
      <c r="R40" s="5"/>
      <c r="S40" s="5"/>
      <c r="T40" s="114"/>
    </row>
    <row r="41" spans="1:22" ht="14.4" customHeight="1">
      <c r="A41" s="5"/>
      <c r="B41" s="27"/>
      <c r="C41" s="27"/>
      <c r="D41" s="27"/>
      <c r="E41" s="27"/>
      <c r="F41" s="27"/>
      <c r="G41" s="27"/>
      <c r="H41" s="27"/>
      <c r="M41" s="5"/>
      <c r="N41" s="5"/>
      <c r="O41" s="5"/>
      <c r="P41" s="5"/>
      <c r="Q41" s="5"/>
      <c r="R41" s="5"/>
      <c r="S41" s="5"/>
      <c r="T41" s="114"/>
    </row>
    <row r="42" spans="1:22" ht="14.4" customHeight="1">
      <c r="A42" s="5"/>
      <c r="M42" s="5"/>
      <c r="N42" s="5"/>
      <c r="O42" s="5"/>
      <c r="P42" s="5"/>
      <c r="Q42" s="5"/>
      <c r="R42" s="5"/>
      <c r="S42" s="5"/>
    </row>
    <row r="43" spans="1:22" ht="14.4" customHeight="1">
      <c r="A43" s="5"/>
      <c r="B43" s="5"/>
      <c r="C43" s="5"/>
      <c r="D43" s="5"/>
      <c r="E43" s="5"/>
      <c r="F43" s="5"/>
      <c r="G43" s="5"/>
      <c r="H43" s="5"/>
      <c r="I43" s="5"/>
      <c r="J43" s="5"/>
      <c r="K43" s="5"/>
      <c r="L43" s="5"/>
      <c r="M43" s="5"/>
      <c r="N43" s="5"/>
      <c r="O43" s="5"/>
      <c r="P43" s="5"/>
      <c r="Q43" s="5"/>
      <c r="R43" s="5"/>
      <c r="S43" s="5"/>
    </row>
    <row r="44" spans="1:22" ht="14.4" customHeight="1">
      <c r="A44" s="5"/>
      <c r="B44" s="5"/>
      <c r="C44" s="5"/>
      <c r="D44" s="5"/>
      <c r="E44" s="5"/>
      <c r="F44" s="5"/>
      <c r="G44" s="5"/>
      <c r="H44" s="5"/>
      <c r="I44" s="5"/>
      <c r="J44" s="5"/>
      <c r="K44" s="5"/>
      <c r="L44" s="5"/>
      <c r="M44" s="5"/>
      <c r="N44" s="5"/>
      <c r="O44" s="5"/>
      <c r="P44" s="5"/>
      <c r="Q44" s="5"/>
      <c r="R44" s="5"/>
      <c r="S44" s="5"/>
    </row>
    <row r="45" spans="1:22" ht="14.4" customHeight="1">
      <c r="A45" s="5"/>
      <c r="B45" s="5"/>
      <c r="C45" s="5"/>
      <c r="D45" s="5"/>
      <c r="E45" s="5"/>
      <c r="F45" s="5"/>
      <c r="G45" s="5"/>
      <c r="H45" s="5"/>
      <c r="I45" s="5"/>
      <c r="J45" s="5"/>
      <c r="K45" s="5"/>
      <c r="L45" s="5"/>
      <c r="M45" s="5"/>
      <c r="N45" s="5"/>
      <c r="O45" s="5"/>
      <c r="P45" s="5"/>
      <c r="Q45" s="5"/>
      <c r="R45" s="5"/>
      <c r="S45" s="5"/>
      <c r="T45" s="5"/>
    </row>
  </sheetData>
  <sheetProtection algorithmName="SHA-512" hashValue="vR/NHtXChUkcY/zJnCcTHVPAnVoOGXFEaZz4Clbd/wjk5v9CKg3D35oFsB9K5MlMBnWpWxBXQwQPl6MPwwUZmQ==" saltValue="hknt4UHjl59OMR/ytBT5Dw==" spinCount="100000" sheet="1" objects="1" scenarios="1"/>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23553"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23553" r:id="rId4" name="OptionButton1"/>
      </mc:Fallback>
    </mc:AlternateContent>
    <mc:AlternateContent xmlns:mc="http://schemas.openxmlformats.org/markup-compatibility/2006">
      <mc:Choice Requires="x14">
        <control shapeId="23554"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23554" r:id="rId6" name="OptionButton2"/>
      </mc:Fallback>
    </mc:AlternateContent>
    <mc:AlternateContent xmlns:mc="http://schemas.openxmlformats.org/markup-compatibility/2006">
      <mc:Choice Requires="x14">
        <control shapeId="23555" r:id="rId8" name="OptionButton3">
          <controlPr defaultSize="0" autoLine="0" autoPict="0" r:id="rId9">
            <anchor moveWithCells="1">
              <from>
                <xdr:col>7</xdr:col>
                <xdr:colOff>76200</xdr:colOff>
                <xdr:row>11</xdr:row>
                <xdr:rowOff>144780</xdr:rowOff>
              </from>
              <to>
                <xdr:col>7</xdr:col>
                <xdr:colOff>533400</xdr:colOff>
                <xdr:row>12</xdr:row>
                <xdr:rowOff>83820</xdr:rowOff>
              </to>
            </anchor>
          </controlPr>
        </control>
      </mc:Choice>
      <mc:Fallback>
        <control shapeId="23555" r:id="rId8" name="OptionButton3"/>
      </mc:Fallback>
    </mc:AlternateContent>
    <mc:AlternateContent xmlns:mc="http://schemas.openxmlformats.org/markup-compatibility/2006">
      <mc:Choice Requires="x14">
        <control shapeId="23556" r:id="rId10" name="OptionButton4">
          <controlPr defaultSize="0" autoLine="0" autoPict="0" r:id="rId11">
            <anchor moveWithCells="1">
              <from>
                <xdr:col>7</xdr:col>
                <xdr:colOff>1844040</xdr:colOff>
                <xdr:row>11</xdr:row>
                <xdr:rowOff>144780</xdr:rowOff>
              </from>
              <to>
                <xdr:col>7</xdr:col>
                <xdr:colOff>3124200</xdr:colOff>
                <xdr:row>12</xdr:row>
                <xdr:rowOff>83820</xdr:rowOff>
              </to>
            </anchor>
          </controlPr>
        </control>
      </mc:Choice>
      <mc:Fallback>
        <control shapeId="23556" r:id="rId10" name="OptionButton4"/>
      </mc:Fallback>
    </mc:AlternateContent>
    <mc:AlternateContent xmlns:mc="http://schemas.openxmlformats.org/markup-compatibility/2006">
      <mc:Choice Requires="x14">
        <control shapeId="23557"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23557" r:id="rId12" name="OptionButton5"/>
      </mc:Fallback>
    </mc:AlternateContent>
    <mc:AlternateContent xmlns:mc="http://schemas.openxmlformats.org/markup-compatibility/2006">
      <mc:Choice Requires="x14">
        <control shapeId="23558"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23558" r:id="rId14" name="OptionButton6"/>
      </mc:Fallback>
    </mc:AlternateContent>
    <mc:AlternateContent xmlns:mc="http://schemas.openxmlformats.org/markup-compatibility/2006">
      <mc:Choice Requires="x14">
        <control shapeId="23559" r:id="rId16" name="OptionButton7">
          <controlPr defaultSize="0" autoLine="0" autoPict="0" r:id="rId17">
            <anchor moveWithCells="1">
              <from>
                <xdr:col>7</xdr:col>
                <xdr:colOff>106680</xdr:colOff>
                <xdr:row>17</xdr:row>
                <xdr:rowOff>160020</xdr:rowOff>
              </from>
              <to>
                <xdr:col>7</xdr:col>
                <xdr:colOff>563880</xdr:colOff>
                <xdr:row>18</xdr:row>
                <xdr:rowOff>15240</xdr:rowOff>
              </to>
            </anchor>
          </controlPr>
        </control>
      </mc:Choice>
      <mc:Fallback>
        <control shapeId="23559" r:id="rId16" name="OptionButton7"/>
      </mc:Fallback>
    </mc:AlternateContent>
    <mc:AlternateContent xmlns:mc="http://schemas.openxmlformats.org/markup-compatibility/2006">
      <mc:Choice Requires="x14">
        <control shapeId="23560" r:id="rId18" name="OptionButton8">
          <controlPr defaultSize="0" autoLine="0" autoPict="0" r:id="rId19">
            <anchor moveWithCells="1">
              <from>
                <xdr:col>7</xdr:col>
                <xdr:colOff>1844040</xdr:colOff>
                <xdr:row>17</xdr:row>
                <xdr:rowOff>160020</xdr:rowOff>
              </from>
              <to>
                <xdr:col>7</xdr:col>
                <xdr:colOff>3124200</xdr:colOff>
                <xdr:row>18</xdr:row>
                <xdr:rowOff>15240</xdr:rowOff>
              </to>
            </anchor>
          </controlPr>
        </control>
      </mc:Choice>
      <mc:Fallback>
        <control shapeId="23560" r:id="rId18" name="OptionButton8"/>
      </mc:Fallback>
    </mc:AlternateContent>
    <mc:AlternateContent xmlns:mc="http://schemas.openxmlformats.org/markup-compatibility/2006">
      <mc:Choice Requires="x14">
        <control shapeId="23561"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23561" r:id="rId20" name="OptionButton9"/>
      </mc:Fallback>
    </mc:AlternateContent>
    <mc:AlternateContent xmlns:mc="http://schemas.openxmlformats.org/markup-compatibility/2006">
      <mc:Choice Requires="x14">
        <control shapeId="23562"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23562" r:id="rId22" name="OptionButton10"/>
      </mc:Fallback>
    </mc:AlternateContent>
    <mc:AlternateContent xmlns:mc="http://schemas.openxmlformats.org/markup-compatibility/2006">
      <mc:Choice Requires="x14">
        <control shapeId="23563"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23563" r:id="rId24" name="OptionButton11"/>
      </mc:Fallback>
    </mc:AlternateContent>
    <mc:AlternateContent xmlns:mc="http://schemas.openxmlformats.org/markup-compatibility/2006">
      <mc:Choice Requires="x14">
        <control shapeId="23564" r:id="rId26" name="OptionButton12">
          <controlPr defaultSize="0" autoLine="0" r:id="rId27">
            <anchor moveWithCells="1">
              <from>
                <xdr:col>7</xdr:col>
                <xdr:colOff>906780</xdr:colOff>
                <xdr:row>11</xdr:row>
                <xdr:rowOff>144780</xdr:rowOff>
              </from>
              <to>
                <xdr:col>7</xdr:col>
                <xdr:colOff>1409700</xdr:colOff>
                <xdr:row>12</xdr:row>
                <xdr:rowOff>83820</xdr:rowOff>
              </to>
            </anchor>
          </controlPr>
        </control>
      </mc:Choice>
      <mc:Fallback>
        <control shapeId="23564" r:id="rId26" name="OptionButton12"/>
      </mc:Fallback>
    </mc:AlternateContent>
    <mc:AlternateContent xmlns:mc="http://schemas.openxmlformats.org/markup-compatibility/2006">
      <mc:Choice Requires="x14">
        <control shapeId="23565"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23565" r:id="rId28" name="OptionButton13"/>
      </mc:Fallback>
    </mc:AlternateContent>
    <mc:AlternateContent xmlns:mc="http://schemas.openxmlformats.org/markup-compatibility/2006">
      <mc:Choice Requires="x14">
        <control shapeId="23566" r:id="rId30" name="OptionButton14">
          <controlPr defaultSize="0" autoLine="0" r:id="rId31">
            <anchor moveWithCells="1">
              <from>
                <xdr:col>7</xdr:col>
                <xdr:colOff>929640</xdr:colOff>
                <xdr:row>17</xdr:row>
                <xdr:rowOff>144780</xdr:rowOff>
              </from>
              <to>
                <xdr:col>7</xdr:col>
                <xdr:colOff>1432560</xdr:colOff>
                <xdr:row>18</xdr:row>
                <xdr:rowOff>0</xdr:rowOff>
              </to>
            </anchor>
          </controlPr>
        </control>
      </mc:Choice>
      <mc:Fallback>
        <control shapeId="23566" r:id="rId30" name="OptionButton14"/>
      </mc:Fallback>
    </mc:AlternateContent>
    <mc:AlternateContent xmlns:mc="http://schemas.openxmlformats.org/markup-compatibility/2006">
      <mc:Choice Requires="x14">
        <control shapeId="23567"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23567" r:id="rId32" name="OptionButton15"/>
      </mc:Fallback>
    </mc:AlternateContent>
    <mc:AlternateContent xmlns:mc="http://schemas.openxmlformats.org/markup-compatibility/2006">
      <mc:Choice Requires="x14">
        <control shapeId="23568"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23568" r:id="rId34" name="OptionButton16"/>
      </mc:Fallback>
    </mc:AlternateContent>
    <mc:AlternateContent xmlns:mc="http://schemas.openxmlformats.org/markup-compatibility/2006">
      <mc:Choice Requires="x14">
        <control shapeId="23569"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23569" r:id="rId36" name="OptionButton17"/>
      </mc:Fallback>
    </mc:AlternateContent>
    <mc:AlternateContent xmlns:mc="http://schemas.openxmlformats.org/markup-compatibility/2006">
      <mc:Choice Requires="x14">
        <control shapeId="23570"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23570" r:id="rId38" name="OptionButton18"/>
      </mc:Fallback>
    </mc:AlternateContent>
    <mc:AlternateContent xmlns:mc="http://schemas.openxmlformats.org/markup-compatibility/2006">
      <mc:Choice Requires="x14">
        <control shapeId="23571"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23571" r:id="rId40" name="OptionButton19"/>
      </mc:Fallback>
    </mc:AlternateContent>
    <mc:AlternateContent xmlns:mc="http://schemas.openxmlformats.org/markup-compatibility/2006">
      <mc:Choice Requires="x14">
        <control shapeId="23572"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23572" r:id="rId42" name="OptionButton20"/>
      </mc:Fallback>
    </mc:AlternateContent>
    <mc:AlternateContent xmlns:mc="http://schemas.openxmlformats.org/markup-compatibility/2006">
      <mc:Choice Requires="x14">
        <control shapeId="23573"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23573" r:id="rId44" name="OptionButton21"/>
      </mc:Fallback>
    </mc:AlternateContent>
    <mc:AlternateContent xmlns:mc="http://schemas.openxmlformats.org/markup-compatibility/2006">
      <mc:Choice Requires="x14">
        <control shapeId="23574"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23574" r:id="rId46" name="OptionButton22"/>
      </mc:Fallback>
    </mc:AlternateContent>
    <mc:AlternateContent xmlns:mc="http://schemas.openxmlformats.org/markup-compatibility/2006">
      <mc:Choice Requires="x14">
        <control shapeId="23575"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23575" r:id="rId48" name="OptionButton23"/>
      </mc:Fallback>
    </mc:AlternateContent>
    <mc:AlternateContent xmlns:mc="http://schemas.openxmlformats.org/markup-compatibility/2006">
      <mc:Choice Requires="x14">
        <control shapeId="23576"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23576" r:id="rId50" name="OptionButton24"/>
      </mc:Fallback>
    </mc:AlternateContent>
    <mc:AlternateContent xmlns:mc="http://schemas.openxmlformats.org/markup-compatibility/2006">
      <mc:Choice Requires="x14">
        <control shapeId="23577"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23577" r:id="rId52" name="OptionButton25"/>
      </mc:Fallback>
    </mc:AlternateContent>
    <mc:AlternateContent xmlns:mc="http://schemas.openxmlformats.org/markup-compatibility/2006">
      <mc:Choice Requires="x14">
        <control shapeId="23578"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23578" r:id="rId54" name="OptionButton26"/>
      </mc:Fallback>
    </mc:AlternateContent>
    <mc:AlternateContent xmlns:mc="http://schemas.openxmlformats.org/markup-compatibility/2006">
      <mc:Choice Requires="x14">
        <control shapeId="23579"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23579" r:id="rId56" name="OptionButton27"/>
      </mc:Fallback>
    </mc:AlternateContent>
    <mc:AlternateContent xmlns:mc="http://schemas.openxmlformats.org/markup-compatibility/2006">
      <mc:Choice Requires="x14">
        <control shapeId="23580"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23580" r:id="rId58" name="OptionButton28"/>
      </mc:Fallback>
    </mc:AlternateContent>
    <mc:AlternateContent xmlns:mc="http://schemas.openxmlformats.org/markup-compatibility/2006">
      <mc:Choice Requires="x14">
        <control shapeId="23581"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23581" r:id="rId60" name="OptionButton29"/>
      </mc:Fallback>
    </mc:AlternateContent>
    <mc:AlternateContent xmlns:mc="http://schemas.openxmlformats.org/markup-compatibility/2006">
      <mc:Choice Requires="x14">
        <control shapeId="23582"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23582" r:id="rId62" name="OptionButton30"/>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91CCF-E48C-417C-99FD-771615B2B63C}">
  <sheetPr codeName="Sheet16">
    <tabColor rgb="FF78BE20"/>
  </sheetPr>
  <dimension ref="A1:V41"/>
  <sheetViews>
    <sheetView showGridLines="0" zoomScale="80" zoomScaleNormal="80" workbookViewId="0">
      <selection activeCell="N7" sqref="N7"/>
    </sheetView>
  </sheetViews>
  <sheetFormatPr baseColWidth="10" defaultColWidth="0" defaultRowHeight="14.4" customHeight="1" zeroHeight="1"/>
  <cols>
    <col min="1" max="2" width="8.88671875" customWidth="1"/>
    <col min="3" max="3" width="3.44140625" bestFit="1" customWidth="1"/>
    <col min="4" max="4" width="3"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4" width="8.88671875" customWidth="1"/>
    <col min="15" max="16384" width="8.88671875" hidden="1"/>
  </cols>
  <sheetData>
    <row r="1" spans="1:22">
      <c r="A1" s="104"/>
      <c r="B1" s="104"/>
      <c r="C1" s="104"/>
      <c r="D1" s="104"/>
      <c r="E1" s="104"/>
      <c r="F1" s="104"/>
      <c r="G1" s="104"/>
      <c r="H1" s="104"/>
      <c r="I1" s="104"/>
      <c r="J1" s="104"/>
      <c r="K1" s="104"/>
      <c r="L1" s="104"/>
      <c r="M1" s="104"/>
      <c r="N1" s="104"/>
      <c r="O1" s="8"/>
      <c r="P1" s="8"/>
      <c r="Q1" s="8"/>
      <c r="R1" s="8"/>
      <c r="S1" s="8"/>
    </row>
    <row r="2" spans="1:22">
      <c r="A2" s="104"/>
      <c r="B2" s="104"/>
      <c r="C2" s="104"/>
      <c r="D2" s="104"/>
      <c r="E2" s="104"/>
      <c r="F2" s="104"/>
      <c r="G2" s="104"/>
      <c r="H2" s="104"/>
      <c r="I2" s="104"/>
      <c r="J2" s="104"/>
      <c r="K2" s="104"/>
      <c r="L2" s="104"/>
      <c r="M2" s="104"/>
      <c r="N2" s="104"/>
      <c r="O2" s="8"/>
      <c r="P2" s="8"/>
      <c r="Q2" s="8"/>
      <c r="R2" s="8"/>
      <c r="S2" s="8"/>
    </row>
    <row r="3" spans="1:22">
      <c r="A3" s="104"/>
      <c r="B3" s="104"/>
      <c r="C3" s="104"/>
      <c r="D3" s="104"/>
      <c r="E3" s="104"/>
      <c r="F3" s="104"/>
      <c r="G3" s="104"/>
      <c r="H3" s="104"/>
      <c r="I3" s="104"/>
      <c r="J3" s="104"/>
      <c r="K3" s="104"/>
      <c r="L3" s="104"/>
      <c r="M3" s="104"/>
      <c r="N3" s="104"/>
      <c r="O3" s="8"/>
      <c r="P3" s="8"/>
      <c r="Q3" s="8"/>
      <c r="R3" s="8"/>
      <c r="S3" s="8"/>
    </row>
    <row r="4" spans="1:22">
      <c r="A4" s="104"/>
      <c r="B4" s="104"/>
      <c r="C4" s="104"/>
      <c r="D4" s="104"/>
      <c r="E4" s="104"/>
      <c r="F4" s="104"/>
      <c r="G4" s="104"/>
      <c r="H4" s="104"/>
      <c r="I4" s="104"/>
      <c r="J4" s="104"/>
      <c r="K4" s="104"/>
      <c r="L4" s="104"/>
      <c r="M4" s="104"/>
      <c r="N4" s="104"/>
      <c r="O4" s="8"/>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5" customHeight="1">
      <c r="A8" s="5"/>
      <c r="B8" s="2"/>
      <c r="C8" s="25" t="s">
        <v>3</v>
      </c>
      <c r="D8" s="53">
        <v>57</v>
      </c>
      <c r="E8" s="25" t="s">
        <v>371</v>
      </c>
      <c r="F8" s="63">
        <f>_xlfn.XLOOKUP($D8,Respuesta!$C:$C,Respuesta!$A:$A)</f>
        <v>3.2</v>
      </c>
      <c r="G8" s="26"/>
      <c r="H8" s="7" t="str">
        <f>_xlfn.XLOOKUP($D8,Preguntas!$C:$C,Preguntas!$D:$D)</f>
        <v>Do I manage a forest for which I have received delegated the control by IP?</v>
      </c>
      <c r="I8" s="2"/>
      <c r="J8" s="2"/>
      <c r="K8" s="2"/>
      <c r="L8" s="2"/>
      <c r="M8" s="5"/>
      <c r="N8" s="5"/>
      <c r="O8" s="5"/>
      <c r="P8" s="5"/>
      <c r="Q8" s="5"/>
      <c r="R8" s="5"/>
      <c r="S8" s="5"/>
    </row>
    <row r="9" spans="1:22" ht="26.4" customHeight="1">
      <c r="A9" s="5"/>
      <c r="B9" s="2"/>
      <c r="G9" s="2"/>
      <c r="H9" s="2"/>
      <c r="I9" s="132" t="str">
        <f>_xlfn.XLOOKUP(V9,Respuesta!$B:$B,Respuesta!$E:$E)</f>
        <v>No Data</v>
      </c>
      <c r="J9" s="133"/>
      <c r="K9" s="133"/>
      <c r="L9" s="133"/>
      <c r="M9" s="5"/>
      <c r="N9" s="5"/>
      <c r="O9" s="5"/>
      <c r="P9" s="5"/>
      <c r="Q9" s="5"/>
      <c r="R9" s="5"/>
      <c r="S9" s="5"/>
      <c r="T9" s="114">
        <v>2</v>
      </c>
      <c r="U9">
        <f>+D8</f>
        <v>57</v>
      </c>
      <c r="V9" t="str">
        <f>_xlfn.CONCAT(U9,T9)</f>
        <v>572</v>
      </c>
    </row>
    <row r="10" spans="1:22" ht="13.2" customHeight="1">
      <c r="A10" s="5"/>
      <c r="B10" s="2"/>
      <c r="C10" s="2"/>
      <c r="D10" s="2"/>
      <c r="E10" s="2"/>
      <c r="F10" s="2"/>
      <c r="G10" s="2"/>
      <c r="H10" s="2"/>
      <c r="I10" s="2"/>
      <c r="J10" s="2"/>
      <c r="K10" s="2"/>
      <c r="L10" s="2"/>
      <c r="M10" s="5"/>
      <c r="N10" s="5"/>
      <c r="O10" s="5"/>
      <c r="P10" s="5"/>
      <c r="Q10" s="5"/>
      <c r="R10" s="5"/>
      <c r="S10" s="5"/>
      <c r="T10" s="114"/>
    </row>
    <row r="11" spans="1:22" ht="30" customHeight="1">
      <c r="A11" s="5"/>
      <c r="B11" s="2"/>
      <c r="C11" s="12" t="s">
        <v>3</v>
      </c>
      <c r="D11" s="47">
        <f>+D8+1</f>
        <v>58</v>
      </c>
      <c r="E11" s="12" t="s">
        <v>371</v>
      </c>
      <c r="F11" s="45">
        <f>_xlfn.XLOOKUP($D11,Respuesta!$C:$C,Respuesta!$A:$A)</f>
        <v>3.3</v>
      </c>
      <c r="G11" s="2"/>
      <c r="H11" s="7" t="str">
        <f>_xlfn.XLOOKUP($D11,Preguntas!$C:$C,Preguntas!$D:$D)</f>
        <v>Does the binding agreement* contain the duration, provisions for renegotiation, renewal, termination, economic conditions, etc.?</v>
      </c>
      <c r="I11" s="2"/>
      <c r="J11" s="2"/>
      <c r="K11" s="2"/>
      <c r="L11" s="2"/>
      <c r="M11" s="5"/>
      <c r="N11" s="5"/>
      <c r="O11" s="5"/>
      <c r="P11" s="5"/>
      <c r="Q11" s="5"/>
      <c r="R11" s="5"/>
      <c r="S11" s="5"/>
      <c r="T11" s="114"/>
    </row>
    <row r="12" spans="1:22" ht="48" customHeight="1">
      <c r="A12" s="5"/>
      <c r="B12" s="2"/>
      <c r="G12" s="2"/>
      <c r="H12" s="2"/>
      <c r="I12" s="134" t="str">
        <f>_xlfn.XLOOKUP($V12,Respuesta!$B:$B,Respuesta!$E:$E)</f>
        <v xml:space="preserve"> Binding agreement with IP that contain the duration, provisions for renegotiation, renewal, termination, economic conditions</v>
      </c>
      <c r="J12" s="135"/>
      <c r="K12" s="135"/>
      <c r="L12" s="135"/>
      <c r="M12" s="5"/>
      <c r="N12" s="5"/>
      <c r="O12" s="5"/>
      <c r="P12" s="5"/>
      <c r="Q12" s="5"/>
      <c r="R12" s="5"/>
      <c r="S12" s="5"/>
      <c r="T12" s="114">
        <v>2</v>
      </c>
      <c r="U12">
        <f>D11</f>
        <v>58</v>
      </c>
      <c r="V12" t="str">
        <f>_xlfn.CONCAT(U12,T12)</f>
        <v>582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53">
        <f>+D11+1</f>
        <v>59</v>
      </c>
      <c r="E14" s="25" t="s">
        <v>371</v>
      </c>
      <c r="F14" s="63">
        <f>_xlfn.XLOOKUP($D14,Respuesta!$C:$C,Respuesta!$A:$A)</f>
        <v>3.3</v>
      </c>
      <c r="G14" s="2"/>
      <c r="H14" s="7" t="str">
        <f>_xlfn.XLOOKUP($D14,Preguntas!$C:$C,Preguntas!$D:$D)</f>
        <v>Do I have a record of the binding agreements with IP`s?</v>
      </c>
      <c r="I14" s="2"/>
      <c r="J14" s="2"/>
      <c r="K14" s="2"/>
      <c r="L14" s="2"/>
      <c r="M14" s="5"/>
      <c r="N14" s="5"/>
      <c r="O14" s="5"/>
      <c r="P14" s="5"/>
      <c r="Q14" s="5"/>
      <c r="R14" s="5"/>
      <c r="S14" s="5"/>
      <c r="T14" s="114"/>
    </row>
    <row r="15" spans="1:22" ht="27" customHeight="1">
      <c r="A15" s="5"/>
      <c r="B15" s="2"/>
      <c r="G15" s="2"/>
      <c r="H15" s="2"/>
      <c r="I15" s="134" t="str">
        <f>_xlfn.XLOOKUP($V15,Respuesta!$B:$B,Respuesta!$E:$E)</f>
        <v>Record of binding agreements.</v>
      </c>
      <c r="J15" s="135"/>
      <c r="K15" s="135"/>
      <c r="L15" s="135"/>
      <c r="M15" s="5"/>
      <c r="N15" s="5"/>
      <c r="O15" s="5"/>
      <c r="P15" s="5"/>
      <c r="Q15" s="5"/>
      <c r="R15" s="5"/>
      <c r="S15" s="5"/>
      <c r="T15" s="114">
        <v>2</v>
      </c>
      <c r="U15">
        <f>+D14</f>
        <v>59</v>
      </c>
      <c r="V15" t="str">
        <f>_xlfn.CONCAT(U15,T15)</f>
        <v>592</v>
      </c>
    </row>
    <row r="16" spans="1:22" ht="9" customHeight="1">
      <c r="A16" s="5"/>
      <c r="B16" s="2"/>
      <c r="C16" s="2"/>
      <c r="D16" s="2"/>
      <c r="E16" s="2"/>
      <c r="F16" s="2"/>
      <c r="G16" s="2"/>
      <c r="H16" s="2"/>
      <c r="I16" s="2"/>
      <c r="J16" s="2"/>
      <c r="K16" s="2"/>
      <c r="L16" s="2"/>
      <c r="M16" s="5"/>
      <c r="N16" s="5"/>
      <c r="O16" s="5"/>
      <c r="P16" s="5"/>
      <c r="Q16" s="5"/>
      <c r="R16" s="5"/>
      <c r="S16" s="5"/>
      <c r="T16" s="114"/>
    </row>
    <row r="17" spans="1:22" ht="46.8">
      <c r="A17" s="5"/>
      <c r="B17" s="2"/>
      <c r="C17" s="25" t="s">
        <v>3</v>
      </c>
      <c r="D17" s="53">
        <f>+D14+1</f>
        <v>60</v>
      </c>
      <c r="E17" s="25" t="s">
        <v>371</v>
      </c>
      <c r="F17" s="63">
        <f>_xlfn.XLOOKUP($D17,Respuesta!$C:$C,Respuesta!$A:$A)</f>
        <v>3.4</v>
      </c>
      <c r="G17" s="2"/>
      <c r="H17" s="7" t="str">
        <f>_xlfn.XLOOKUP($D17,Preguntas!$C:$C,Preguntas!$D:$D)</f>
        <v>Do I violate the rights, customs and culture of Indigenous Peoples* as defined in UNDRIP and ILO Convention 169?</v>
      </c>
      <c r="I17" s="2"/>
      <c r="J17" s="2"/>
      <c r="K17" s="2"/>
      <c r="L17" s="2"/>
      <c r="M17" s="5"/>
      <c r="N17" s="5"/>
      <c r="O17" s="5"/>
      <c r="P17" s="5"/>
      <c r="Q17" s="11"/>
      <c r="R17" s="5"/>
      <c r="S17" s="5"/>
      <c r="T17" s="114"/>
    </row>
    <row r="18" spans="1:22" ht="19.2" customHeight="1">
      <c r="A18" s="5"/>
      <c r="B18" s="2"/>
      <c r="G18" s="2"/>
      <c r="H18" s="2"/>
      <c r="I18" s="134" t="str">
        <f>_xlfn.XLOOKUP($V18,Respuesta!$B:$B,Respuesta!$E:$E)</f>
        <v>Waiting for your answer.</v>
      </c>
      <c r="J18" s="135"/>
      <c r="K18" s="135"/>
      <c r="L18" s="135"/>
      <c r="M18" s="5"/>
      <c r="N18" s="5"/>
      <c r="O18" s="5"/>
      <c r="P18" s="5"/>
      <c r="Q18" s="5"/>
      <c r="R18" s="5"/>
      <c r="S18" s="5"/>
      <c r="T18" s="114">
        <v>3</v>
      </c>
      <c r="U18">
        <f>D17</f>
        <v>60</v>
      </c>
      <c r="V18" t="str">
        <f>_xlfn.CONCAT(U18,T18)</f>
        <v>603</v>
      </c>
    </row>
    <row r="19" spans="1:22" ht="13.8" customHeight="1">
      <c r="A19" s="5"/>
      <c r="B19" s="2"/>
      <c r="C19" s="2"/>
      <c r="D19" s="2"/>
      <c r="E19" s="2"/>
      <c r="F19" s="2"/>
      <c r="G19" s="2"/>
      <c r="H19" s="2"/>
      <c r="I19" s="2"/>
      <c r="J19" s="2"/>
      <c r="K19" s="2"/>
      <c r="L19" s="2"/>
      <c r="M19" s="5"/>
      <c r="N19" s="5"/>
      <c r="O19" s="5"/>
      <c r="P19" s="5"/>
      <c r="Q19" s="5"/>
      <c r="R19" s="5"/>
      <c r="S19" s="5"/>
      <c r="T19" s="114"/>
    </row>
    <row r="20" spans="1:22" ht="51" customHeight="1">
      <c r="A20" s="5"/>
      <c r="B20" s="2"/>
      <c r="C20" s="25" t="s">
        <v>3</v>
      </c>
      <c r="D20" s="53">
        <f>+D17+1</f>
        <v>61</v>
      </c>
      <c r="E20" s="25" t="s">
        <v>371</v>
      </c>
      <c r="F20" s="63">
        <f>_xlfn.XLOOKUP($D20,Respuesta!$C:$C,Respuesta!$A:$A)</f>
        <v>3.5</v>
      </c>
      <c r="G20" s="2"/>
      <c r="H20" s="7" t="str">
        <f>_xlfn.XLOOKUP($D20,Preguntas!$C:$C,Preguntas!$D:$D)</f>
        <v>Do I itentify sites of special significance for Indigenous Peoples?</v>
      </c>
      <c r="I20" s="2"/>
      <c r="J20" s="2"/>
      <c r="K20" s="2"/>
      <c r="L20" s="2"/>
      <c r="M20" s="5"/>
      <c r="N20" s="5"/>
      <c r="O20" s="5"/>
      <c r="P20" s="5"/>
      <c r="Q20" s="5"/>
      <c r="R20" s="5"/>
      <c r="S20" s="5"/>
      <c r="T20" s="114"/>
    </row>
    <row r="21" spans="1:22" ht="41.4" customHeight="1">
      <c r="A21" s="5"/>
      <c r="B21" s="2"/>
      <c r="G21" s="2"/>
      <c r="H21" s="2"/>
      <c r="I21" s="134" t="str">
        <f>_xlfn.XLOOKUP($V21,Respuesta!$B:$B,Respuesta!$E:$E)</f>
        <v>Identification of important sites for IP. / Involve IP to itentify sites that are importante for them</v>
      </c>
      <c r="J21" s="135"/>
      <c r="K21" s="135"/>
      <c r="L21" s="135"/>
      <c r="M21" s="5"/>
      <c r="N21" s="5"/>
      <c r="O21" s="5"/>
      <c r="P21" s="5"/>
      <c r="Q21" s="5"/>
      <c r="R21" s="5"/>
      <c r="S21" s="5"/>
      <c r="T21" s="114">
        <v>2</v>
      </c>
      <c r="U21">
        <f>D20</f>
        <v>61</v>
      </c>
      <c r="V21" t="str">
        <f>_xlfn.CONCAT(U21,T21)</f>
        <v>612</v>
      </c>
    </row>
    <row r="22" spans="1:22" ht="47.4" customHeight="1">
      <c r="A22" s="5"/>
      <c r="B22" s="27"/>
      <c r="C22" s="64" t="s">
        <v>3</v>
      </c>
      <c r="D22" s="65">
        <f>+D20+1</f>
        <v>62</v>
      </c>
      <c r="E22" s="64" t="s">
        <v>371</v>
      </c>
      <c r="F22" s="66">
        <f>_xlfn.XLOOKUP($D22,Respuesta!$C:$C,Respuesta!$A:$A)</f>
        <v>3.5</v>
      </c>
      <c r="G22" s="27"/>
      <c r="H22" s="61" t="str">
        <f>_xlfn.XLOOKUP($D22,Preguntas!$C:$C,Preguntas!$D:$D)</f>
        <v>Do I implement measures for the protection of sites that are importante for them ?</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77.400000000000006" customHeight="1">
      <c r="A24" s="5"/>
      <c r="B24" s="27"/>
      <c r="C24" s="27"/>
      <c r="D24" s="27"/>
      <c r="E24" s="27"/>
      <c r="F24" s="27"/>
      <c r="G24" s="27"/>
      <c r="H24" s="27"/>
      <c r="I24" s="134" t="str">
        <f>_xlfn.XLOOKUP($V24,Respuesta!$B:$B,Respuesta!$E:$E)</f>
        <v>Implement the defined measures to protect important sizes for IP. /  Identify measures for the protection of sites with special  significance for IP. / Involve IP to define measures for the protection of sites that are importante for them and implement them.</v>
      </c>
      <c r="J24" s="135"/>
      <c r="K24" s="135"/>
      <c r="L24" s="135"/>
      <c r="M24" s="5"/>
      <c r="N24" s="5"/>
      <c r="O24" s="5"/>
      <c r="P24" s="5"/>
      <c r="Q24" s="5"/>
      <c r="R24" s="5"/>
      <c r="S24" s="5"/>
      <c r="T24" s="114">
        <v>2</v>
      </c>
      <c r="U24">
        <f>D22</f>
        <v>62</v>
      </c>
      <c r="V24" t="str">
        <f>_xlfn.CONCAT(U24,T24)</f>
        <v>622</v>
      </c>
    </row>
    <row r="25" spans="1:22" ht="5.4" customHeight="1">
      <c r="A25" s="5"/>
      <c r="B25" s="27"/>
      <c r="C25" s="27"/>
      <c r="D25" s="27"/>
      <c r="E25" s="27"/>
      <c r="F25" s="27"/>
      <c r="G25" s="27"/>
      <c r="H25" s="27"/>
      <c r="I25" s="2"/>
      <c r="J25" s="2"/>
      <c r="K25" s="2"/>
      <c r="L25" s="2"/>
      <c r="M25" s="5"/>
      <c r="N25" s="5"/>
      <c r="O25" s="5"/>
      <c r="P25" s="5"/>
      <c r="Q25" s="5"/>
      <c r="R25" s="5"/>
      <c r="S25" s="5"/>
      <c r="T25" s="114"/>
    </row>
    <row r="26" spans="1:22" ht="55.2" customHeight="1">
      <c r="A26" s="5"/>
      <c r="B26" s="27"/>
      <c r="C26" s="64" t="s">
        <v>3</v>
      </c>
      <c r="D26" s="65">
        <f>+D22+1</f>
        <v>63</v>
      </c>
      <c r="E26" s="64" t="s">
        <v>371</v>
      </c>
      <c r="F26" s="66">
        <f>_xlfn.XLOOKUP($D26,Respuesta!$C:$C,Respuesta!$A:$A)</f>
        <v>3.5</v>
      </c>
      <c r="G26" s="27"/>
      <c r="H26" s="61" t="str">
        <f>_xlfn.XLOOKUP($D26,Preguntas!$C:$C,Preguntas!$D:$D)</f>
        <v>Do I stop management activities, in case new sites of IP significance are discovered, until protection measures are agreed upon?</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44.4" customHeight="1">
      <c r="A28" s="5"/>
      <c r="B28" s="27"/>
      <c r="C28" s="27"/>
      <c r="D28" s="27"/>
      <c r="E28" s="27"/>
      <c r="F28" s="27"/>
      <c r="G28" s="27"/>
      <c r="H28" s="27"/>
      <c r="I28" s="132" t="str">
        <f>_xlfn.XLOOKUP($V28,Respuesta!$B:$B,Respuesta!$E:$E)</f>
        <v>Stop management activities, in case new sites of IP significance are discovered, until protection measures are agreed upon.</v>
      </c>
      <c r="J28" s="133"/>
      <c r="K28" s="133"/>
      <c r="L28" s="133"/>
      <c r="M28" s="5"/>
      <c r="N28" s="5"/>
      <c r="O28" s="5"/>
      <c r="P28" s="5"/>
      <c r="Q28" s="5"/>
      <c r="R28" s="5"/>
      <c r="S28" s="5"/>
      <c r="T28" s="114">
        <v>2</v>
      </c>
      <c r="U28">
        <f>D26</f>
        <v>63</v>
      </c>
      <c r="V28" t="str">
        <f>_xlfn.CONCAT(U28,T28)</f>
        <v>632</v>
      </c>
    </row>
    <row r="29" spans="1:22" ht="14.4" customHeight="1">
      <c r="A29" s="5"/>
      <c r="B29" s="27"/>
      <c r="C29" s="27"/>
      <c r="D29" s="27"/>
      <c r="E29" s="27"/>
      <c r="F29" s="27"/>
      <c r="G29" s="27"/>
      <c r="H29" s="27"/>
      <c r="M29" s="5"/>
      <c r="N29" s="5"/>
      <c r="O29" s="5"/>
      <c r="P29" s="5"/>
      <c r="Q29" s="5"/>
      <c r="R29" s="5"/>
      <c r="S29" s="5"/>
      <c r="T29" s="114"/>
    </row>
    <row r="30" spans="1:22" ht="41.4" customHeight="1">
      <c r="A30" s="5"/>
      <c r="B30" s="27"/>
      <c r="C30" s="64" t="s">
        <v>3</v>
      </c>
      <c r="D30" s="65">
        <f>+D26+1</f>
        <v>64</v>
      </c>
      <c r="E30" s="64" t="s">
        <v>371</v>
      </c>
      <c r="F30" s="66">
        <f>_xlfn.XLOOKUP($D30,Respuesta!$C:$C,Respuesta!$A:$A)</f>
        <v>3.6</v>
      </c>
      <c r="G30" s="27"/>
      <c r="H30" s="61" t="str">
        <f>_xlfn.XLOOKUP($D30,Preguntas!$C:$C,Preguntas!$D:$D)</f>
        <v>Do I use traditional knowledge or intelectual property of IP only with their is a FPIC?</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27.6" customHeight="1">
      <c r="A32" s="5"/>
      <c r="B32" s="27"/>
      <c r="C32" s="27"/>
      <c r="D32" s="27"/>
      <c r="E32" s="27"/>
      <c r="F32" s="27"/>
      <c r="G32" s="27"/>
      <c r="H32" s="27"/>
      <c r="I32" s="132" t="str">
        <f>_xlfn.XLOOKUP($V32,Respuesta!$B:$B,Respuesta!$E:$E)</f>
        <v>FPIC process if traditional knowledge and intelectual property of IP will be used.</v>
      </c>
      <c r="J32" s="133"/>
      <c r="K32" s="133"/>
      <c r="L32" s="133"/>
      <c r="M32" s="5"/>
      <c r="N32" s="5"/>
      <c r="O32" s="5"/>
      <c r="P32" s="5"/>
      <c r="Q32" s="5"/>
      <c r="R32" s="5"/>
      <c r="S32" s="5"/>
      <c r="T32" s="114">
        <v>2</v>
      </c>
      <c r="U32">
        <f>D30</f>
        <v>64</v>
      </c>
      <c r="V32" t="str">
        <f>_xlfn.CONCAT(U32,T32)</f>
        <v>642</v>
      </c>
    </row>
    <row r="33" spans="1:22" ht="14.4" customHeight="1">
      <c r="A33" s="5"/>
      <c r="B33" s="27"/>
      <c r="C33" s="27"/>
      <c r="D33" s="27"/>
      <c r="E33" s="27"/>
      <c r="F33" s="27"/>
      <c r="G33" s="27"/>
      <c r="H33" s="27"/>
      <c r="M33" s="5"/>
      <c r="N33" s="5"/>
      <c r="O33" s="5"/>
      <c r="P33" s="5"/>
      <c r="Q33" s="5"/>
      <c r="R33" s="5"/>
      <c r="S33" s="5"/>
      <c r="T33" s="114"/>
    </row>
    <row r="34" spans="1:22" ht="36" customHeight="1">
      <c r="A34" s="5"/>
      <c r="B34" s="27"/>
      <c r="C34" s="64" t="s">
        <v>3</v>
      </c>
      <c r="D34" s="65">
        <f>+D30+1</f>
        <v>65</v>
      </c>
      <c r="E34" s="64" t="s">
        <v>371</v>
      </c>
      <c r="F34" s="66">
        <f>_xlfn.XLOOKUP($D34,Respuesta!$C:$C,Respuesta!$A:$A)</f>
        <v>3.6</v>
      </c>
      <c r="G34" s="27"/>
      <c r="H34" s="61" t="str">
        <f>_xlfn.XLOOKUP($D34,Preguntas!$C:$C,Preguntas!$D:$D)</f>
        <v>Do I compensate IP for the use of their traditional knowledge and intelectual property?</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31.8" customHeight="1">
      <c r="A36" s="5"/>
      <c r="B36" s="27"/>
      <c r="C36" s="27"/>
      <c r="D36" s="27"/>
      <c r="E36" s="27"/>
      <c r="F36" s="27"/>
      <c r="G36" s="27"/>
      <c r="H36" s="27"/>
      <c r="I36" s="134" t="str">
        <f>_xlfn.XLOOKUP($V36,Respuesta!$B:$B,Respuesta!$E:$E)</f>
        <v>Compensate if traditional knowledge and intelectual property of IP will be used.</v>
      </c>
      <c r="J36" s="135"/>
      <c r="K36" s="135"/>
      <c r="L36" s="135"/>
      <c r="M36" s="5"/>
      <c r="N36" s="5"/>
      <c r="O36" s="5"/>
      <c r="P36" s="5"/>
      <c r="Q36" s="5"/>
      <c r="R36" s="5"/>
      <c r="S36" s="5"/>
      <c r="T36" s="114">
        <v>2</v>
      </c>
      <c r="U36">
        <f>D34</f>
        <v>65</v>
      </c>
      <c r="V36" t="str">
        <f>_xlfn.CONCAT(U36,T36)</f>
        <v>652</v>
      </c>
    </row>
    <row r="37" spans="1:22" ht="14.4" customHeight="1">
      <c r="A37" s="5"/>
      <c r="M37" s="5"/>
      <c r="N37" s="5"/>
      <c r="T37" s="114"/>
    </row>
    <row r="38" spans="1:22" ht="14.4" customHeight="1">
      <c r="A38" s="5"/>
      <c r="M38" s="5"/>
      <c r="N38" s="5"/>
      <c r="T38" s="114"/>
    </row>
    <row r="39" spans="1:22" ht="14.4" customHeight="1">
      <c r="A39" s="5"/>
      <c r="M39" s="5"/>
      <c r="N39" s="5"/>
      <c r="T39" s="114">
        <v>3</v>
      </c>
    </row>
    <row r="40" spans="1:22" s="5" customFormat="1" ht="14.4" customHeight="1"/>
    <row r="41" spans="1:22" s="5" customFormat="1" ht="14.4" customHeight="1"/>
  </sheetData>
  <sheetProtection algorithmName="SHA-512" hashValue="99IFD9jPrkk898+t6yUs3mtjTaURqYygd9DUBpxc5fnVI6SSOhxUSakKVCAaBhPuoHIpuIuCYcibsGAj7ui5wQ==" saltValue="u9f4pRaLIxDh+cPkP/yvRw==" spinCount="100000" sheet="1" objects="1" scenarios="1"/>
  <mergeCells count="9">
    <mergeCell ref="I28:L28"/>
    <mergeCell ref="I32:L32"/>
    <mergeCell ref="I36:L36"/>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24577"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24577" r:id="rId4" name="OptionButton1"/>
      </mc:Fallback>
    </mc:AlternateContent>
    <mc:AlternateContent xmlns:mc="http://schemas.openxmlformats.org/markup-compatibility/2006">
      <mc:Choice Requires="x14">
        <control shapeId="24578" r:id="rId6" name="OptionButton2">
          <controlPr defaultSize="0" autoLine="0" autoPict="0" r:id="rId7">
            <anchor moveWithCells="1">
              <from>
                <xdr:col>7</xdr:col>
                <xdr:colOff>1844040</xdr:colOff>
                <xdr:row>8</xdr:row>
                <xdr:rowOff>76200</xdr:rowOff>
              </from>
              <to>
                <xdr:col>7</xdr:col>
                <xdr:colOff>3124200</xdr:colOff>
                <xdr:row>9</xdr:row>
                <xdr:rowOff>15240</xdr:rowOff>
              </to>
            </anchor>
          </controlPr>
        </control>
      </mc:Choice>
      <mc:Fallback>
        <control shapeId="24578" r:id="rId6" name="OptionButton2"/>
      </mc:Fallback>
    </mc:AlternateContent>
    <mc:AlternateContent xmlns:mc="http://schemas.openxmlformats.org/markup-compatibility/2006">
      <mc:Choice Requires="x14">
        <control shapeId="24579"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24579" r:id="rId8" name="OptionButton3"/>
      </mc:Fallback>
    </mc:AlternateContent>
    <mc:AlternateContent xmlns:mc="http://schemas.openxmlformats.org/markup-compatibility/2006">
      <mc:Choice Requires="x14">
        <control shapeId="24580"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24580" r:id="rId10" name="OptionButton4"/>
      </mc:Fallback>
    </mc:AlternateContent>
    <mc:AlternateContent xmlns:mc="http://schemas.openxmlformats.org/markup-compatibility/2006">
      <mc:Choice Requires="x14">
        <control shapeId="24581" r:id="rId12" name="OptionButton5">
          <controlPr defaultSize="0" autoLine="0" autoPict="0" r:id="rId13">
            <anchor moveWithCells="1">
              <from>
                <xdr:col>7</xdr:col>
                <xdr:colOff>106680</xdr:colOff>
                <xdr:row>14</xdr:row>
                <xdr:rowOff>137160</xdr:rowOff>
              </from>
              <to>
                <xdr:col>7</xdr:col>
                <xdr:colOff>563880</xdr:colOff>
                <xdr:row>15</xdr:row>
                <xdr:rowOff>22860</xdr:rowOff>
              </to>
            </anchor>
          </controlPr>
        </control>
      </mc:Choice>
      <mc:Fallback>
        <control shapeId="24581" r:id="rId12" name="OptionButton5"/>
      </mc:Fallback>
    </mc:AlternateContent>
    <mc:AlternateContent xmlns:mc="http://schemas.openxmlformats.org/markup-compatibility/2006">
      <mc:Choice Requires="x14">
        <control shapeId="24582" r:id="rId14" name="OptionButton6">
          <controlPr defaultSize="0" autoLine="0" autoPict="0" r:id="rId15">
            <anchor moveWithCells="1">
              <from>
                <xdr:col>7</xdr:col>
                <xdr:colOff>1844040</xdr:colOff>
                <xdr:row>14</xdr:row>
                <xdr:rowOff>137160</xdr:rowOff>
              </from>
              <to>
                <xdr:col>7</xdr:col>
                <xdr:colOff>3124200</xdr:colOff>
                <xdr:row>15</xdr:row>
                <xdr:rowOff>22860</xdr:rowOff>
              </to>
            </anchor>
          </controlPr>
        </control>
      </mc:Choice>
      <mc:Fallback>
        <control shapeId="24582" r:id="rId14" name="OptionButton6"/>
      </mc:Fallback>
    </mc:AlternateContent>
    <mc:AlternateContent xmlns:mc="http://schemas.openxmlformats.org/markup-compatibility/2006">
      <mc:Choice Requires="x14">
        <control shapeId="24583" r:id="rId16" name="OptionButton7">
          <controlPr defaultSize="0" autoLine="0" autoPict="0" r:id="rId17">
            <anchor moveWithCells="1">
              <from>
                <xdr:col>7</xdr:col>
                <xdr:colOff>106680</xdr:colOff>
                <xdr:row>17</xdr:row>
                <xdr:rowOff>160020</xdr:rowOff>
              </from>
              <to>
                <xdr:col>7</xdr:col>
                <xdr:colOff>563880</xdr:colOff>
                <xdr:row>18</xdr:row>
                <xdr:rowOff>144780</xdr:rowOff>
              </to>
            </anchor>
          </controlPr>
        </control>
      </mc:Choice>
      <mc:Fallback>
        <control shapeId="24583" r:id="rId16" name="OptionButton7"/>
      </mc:Fallback>
    </mc:AlternateContent>
    <mc:AlternateContent xmlns:mc="http://schemas.openxmlformats.org/markup-compatibility/2006">
      <mc:Choice Requires="x14">
        <control shapeId="24584" r:id="rId18" name="OptionButton8">
          <controlPr defaultSize="0" autoLine="0" autoPict="0" r:id="rId19">
            <anchor moveWithCells="1">
              <from>
                <xdr:col>7</xdr:col>
                <xdr:colOff>1844040</xdr:colOff>
                <xdr:row>17</xdr:row>
                <xdr:rowOff>160020</xdr:rowOff>
              </from>
              <to>
                <xdr:col>7</xdr:col>
                <xdr:colOff>3124200</xdr:colOff>
                <xdr:row>18</xdr:row>
                <xdr:rowOff>144780</xdr:rowOff>
              </to>
            </anchor>
          </controlPr>
        </control>
      </mc:Choice>
      <mc:Fallback>
        <control shapeId="24584" r:id="rId18" name="OptionButton8"/>
      </mc:Fallback>
    </mc:AlternateContent>
    <mc:AlternateContent xmlns:mc="http://schemas.openxmlformats.org/markup-compatibility/2006">
      <mc:Choice Requires="x14">
        <control shapeId="24585"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24585" r:id="rId20" name="OptionButton9"/>
      </mc:Fallback>
    </mc:AlternateContent>
    <mc:AlternateContent xmlns:mc="http://schemas.openxmlformats.org/markup-compatibility/2006">
      <mc:Choice Requires="x14">
        <control shapeId="24586"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24586" r:id="rId22" name="OptionButton10"/>
      </mc:Fallback>
    </mc:AlternateContent>
    <mc:AlternateContent xmlns:mc="http://schemas.openxmlformats.org/markup-compatibility/2006">
      <mc:Choice Requires="x14">
        <control shapeId="24587"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24587" r:id="rId24" name="OptionButton11"/>
      </mc:Fallback>
    </mc:AlternateContent>
    <mc:AlternateContent xmlns:mc="http://schemas.openxmlformats.org/markup-compatibility/2006">
      <mc:Choice Requires="x14">
        <control shapeId="24588"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24588" r:id="rId26" name="OptionButton12"/>
      </mc:Fallback>
    </mc:AlternateContent>
    <mc:AlternateContent xmlns:mc="http://schemas.openxmlformats.org/markup-compatibility/2006">
      <mc:Choice Requires="x14">
        <control shapeId="24589" r:id="rId28" name="OptionButton13">
          <controlPr defaultSize="0" autoLine="0" r:id="rId29">
            <anchor moveWithCells="1">
              <from>
                <xdr:col>7</xdr:col>
                <xdr:colOff>906780</xdr:colOff>
                <xdr:row>14</xdr:row>
                <xdr:rowOff>137160</xdr:rowOff>
              </from>
              <to>
                <xdr:col>7</xdr:col>
                <xdr:colOff>1409700</xdr:colOff>
                <xdr:row>15</xdr:row>
                <xdr:rowOff>22860</xdr:rowOff>
              </to>
            </anchor>
          </controlPr>
        </control>
      </mc:Choice>
      <mc:Fallback>
        <control shapeId="24589" r:id="rId28" name="OptionButton13"/>
      </mc:Fallback>
    </mc:AlternateContent>
    <mc:AlternateContent xmlns:mc="http://schemas.openxmlformats.org/markup-compatibility/2006">
      <mc:Choice Requires="x14">
        <control shapeId="24590" r:id="rId30" name="OptionButton14">
          <controlPr defaultSize="0" autoLine="0" r:id="rId31">
            <anchor moveWithCells="1">
              <from>
                <xdr:col>7</xdr:col>
                <xdr:colOff>929640</xdr:colOff>
                <xdr:row>17</xdr:row>
                <xdr:rowOff>144780</xdr:rowOff>
              </from>
              <to>
                <xdr:col>7</xdr:col>
                <xdr:colOff>1432560</xdr:colOff>
                <xdr:row>18</xdr:row>
                <xdr:rowOff>129540</xdr:rowOff>
              </to>
            </anchor>
          </controlPr>
        </control>
      </mc:Choice>
      <mc:Fallback>
        <control shapeId="24590" r:id="rId30" name="OptionButton14"/>
      </mc:Fallback>
    </mc:AlternateContent>
    <mc:AlternateContent xmlns:mc="http://schemas.openxmlformats.org/markup-compatibility/2006">
      <mc:Choice Requires="x14">
        <control shapeId="24591"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24591" r:id="rId32" name="OptionButton15"/>
      </mc:Fallback>
    </mc:AlternateContent>
    <mc:AlternateContent xmlns:mc="http://schemas.openxmlformats.org/markup-compatibility/2006">
      <mc:Choice Requires="x14">
        <control shapeId="24592"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24592" r:id="rId34" name="OptionButton16"/>
      </mc:Fallback>
    </mc:AlternateContent>
    <mc:AlternateContent xmlns:mc="http://schemas.openxmlformats.org/markup-compatibility/2006">
      <mc:Choice Requires="x14">
        <control shapeId="24593"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24593" r:id="rId36" name="OptionButton17"/>
      </mc:Fallback>
    </mc:AlternateContent>
    <mc:AlternateContent xmlns:mc="http://schemas.openxmlformats.org/markup-compatibility/2006">
      <mc:Choice Requires="x14">
        <control shapeId="24594"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24594" r:id="rId38" name="OptionButton18"/>
      </mc:Fallback>
    </mc:AlternateContent>
    <mc:AlternateContent xmlns:mc="http://schemas.openxmlformats.org/markup-compatibility/2006">
      <mc:Choice Requires="x14">
        <control shapeId="24595"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24595" r:id="rId40" name="OptionButton19"/>
      </mc:Fallback>
    </mc:AlternateContent>
    <mc:AlternateContent xmlns:mc="http://schemas.openxmlformats.org/markup-compatibility/2006">
      <mc:Choice Requires="x14">
        <control shapeId="24596"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24596" r:id="rId42" name="OptionButton20"/>
      </mc:Fallback>
    </mc:AlternateContent>
    <mc:AlternateContent xmlns:mc="http://schemas.openxmlformats.org/markup-compatibility/2006">
      <mc:Choice Requires="x14">
        <control shapeId="24597"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24597" r:id="rId44" name="OptionButton21"/>
      </mc:Fallback>
    </mc:AlternateContent>
    <mc:AlternateContent xmlns:mc="http://schemas.openxmlformats.org/markup-compatibility/2006">
      <mc:Choice Requires="x14">
        <control shapeId="24598"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24598" r:id="rId46" name="OptionButton22"/>
      </mc:Fallback>
    </mc:AlternateContent>
    <mc:AlternateContent xmlns:mc="http://schemas.openxmlformats.org/markup-compatibility/2006">
      <mc:Choice Requires="x14">
        <control shapeId="24599"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24599" r:id="rId48" name="OptionButton23"/>
      </mc:Fallback>
    </mc:AlternateContent>
    <mc:AlternateContent xmlns:mc="http://schemas.openxmlformats.org/markup-compatibility/2006">
      <mc:Choice Requires="x14">
        <control shapeId="24600"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24600" r:id="rId50" name="OptionButton24"/>
      </mc:Fallback>
    </mc:AlternateContent>
    <mc:AlternateContent xmlns:mc="http://schemas.openxmlformats.org/markup-compatibility/2006">
      <mc:Choice Requires="x14">
        <control shapeId="24601"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24601" r:id="rId52" name="OptionButton25"/>
      </mc:Fallback>
    </mc:AlternateContent>
    <mc:AlternateContent xmlns:mc="http://schemas.openxmlformats.org/markup-compatibility/2006">
      <mc:Choice Requires="x14">
        <control shapeId="24602"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24602" r:id="rId54" name="OptionButton26"/>
      </mc:Fallback>
    </mc:AlternateContent>
    <mc:AlternateContent xmlns:mc="http://schemas.openxmlformats.org/markup-compatibility/2006">
      <mc:Choice Requires="x14">
        <control shapeId="24603"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24603" r:id="rId56" name="OptionButton27"/>
      </mc:Fallback>
    </mc:AlternateContent>
  </control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09CAA-4E8B-4198-860C-F8E091841CAD}">
  <sheetPr codeName="Sheet17">
    <tabColor rgb="FF61A5C2"/>
  </sheetPr>
  <dimension ref="A1:AD36"/>
  <sheetViews>
    <sheetView showGridLines="0" zoomScale="80" zoomScaleNormal="80" workbookViewId="0">
      <selection activeCell="F10" sqref="F10"/>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25.77734375" customWidth="1"/>
    <col min="7" max="7" width="48.77734375" customWidth="1"/>
    <col min="8" max="8" width="15.5546875" customWidth="1"/>
    <col min="9" max="9" width="14.21875" customWidth="1"/>
    <col min="10" max="10" width="3.109375" customWidth="1"/>
    <col min="11" max="11" width="40.6640625" customWidth="1"/>
    <col min="12" max="12" width="8.88671875" customWidth="1"/>
    <col min="13" max="13" width="3.109375" customWidth="1"/>
    <col min="14" max="14" width="4.44140625" customWidth="1"/>
    <col min="15" max="15" width="8.88671875" customWidth="1"/>
    <col min="16" max="16" width="4.109375" hidden="1" customWidth="1"/>
    <col min="17"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104"/>
      <c r="P1" s="8"/>
      <c r="Q1" s="8"/>
      <c r="R1" s="8"/>
    </row>
    <row r="2" spans="1:30">
      <c r="A2" s="104"/>
      <c r="B2" s="104"/>
      <c r="C2" s="104"/>
      <c r="D2" s="104"/>
      <c r="E2" s="104"/>
      <c r="F2" s="104"/>
      <c r="G2" s="104"/>
      <c r="H2" s="104"/>
      <c r="I2" s="104"/>
      <c r="J2" s="104"/>
      <c r="K2" s="104"/>
      <c r="L2" s="104"/>
      <c r="M2" s="104"/>
      <c r="N2" s="104"/>
      <c r="O2" s="104"/>
      <c r="P2" s="8"/>
      <c r="Q2" s="8"/>
      <c r="R2" s="8"/>
    </row>
    <row r="3" spans="1:30">
      <c r="A3" s="104"/>
      <c r="B3" s="104"/>
      <c r="C3" s="104"/>
      <c r="D3" s="104"/>
      <c r="E3" s="104"/>
      <c r="F3" s="104"/>
      <c r="G3" s="104"/>
      <c r="H3" s="104"/>
      <c r="I3" s="104"/>
      <c r="J3" s="104"/>
      <c r="K3" s="104"/>
      <c r="L3" s="104"/>
      <c r="M3" s="104"/>
      <c r="N3" s="104"/>
      <c r="O3" s="104"/>
      <c r="P3" s="8"/>
      <c r="Q3" s="8"/>
      <c r="R3" s="8"/>
    </row>
    <row r="4" spans="1:30" ht="9.6" customHeight="1">
      <c r="A4" s="104"/>
      <c r="B4" s="104"/>
      <c r="C4" s="104"/>
      <c r="D4" s="104"/>
      <c r="E4" s="104"/>
      <c r="F4" s="104"/>
      <c r="G4" s="104"/>
      <c r="H4" s="104"/>
      <c r="I4" s="104"/>
      <c r="J4" s="104"/>
      <c r="K4" s="104"/>
      <c r="L4" s="104"/>
      <c r="M4" s="104"/>
      <c r="N4" s="104"/>
      <c r="O4" s="104"/>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37.200000000000003" customHeight="1">
      <c r="A8" s="5"/>
      <c r="B8" s="13"/>
      <c r="C8" s="25"/>
      <c r="D8" s="26"/>
      <c r="E8" s="96"/>
      <c r="F8" s="26"/>
      <c r="G8" s="7"/>
      <c r="H8" s="27"/>
      <c r="I8" s="27"/>
      <c r="J8" s="27"/>
      <c r="K8" s="27"/>
      <c r="L8" s="5"/>
      <c r="M8" s="5"/>
      <c r="N8" s="5"/>
      <c r="O8" s="5"/>
      <c r="P8" s="5"/>
      <c r="Q8" s="5"/>
      <c r="R8" s="5"/>
    </row>
    <row r="9" spans="1:30" ht="27" customHeight="1">
      <c r="A9" s="5"/>
      <c r="B9" s="2"/>
      <c r="D9" s="106" t="s">
        <v>2</v>
      </c>
      <c r="E9" s="106" t="s">
        <v>370</v>
      </c>
      <c r="F9" s="106" t="s">
        <v>367</v>
      </c>
      <c r="G9" s="106" t="s">
        <v>368</v>
      </c>
      <c r="H9" s="107" t="s">
        <v>369</v>
      </c>
      <c r="I9" s="107" t="s">
        <v>15</v>
      </c>
      <c r="J9" s="28"/>
      <c r="K9" s="28"/>
      <c r="L9" s="5"/>
      <c r="M9" s="5"/>
      <c r="N9" s="5"/>
      <c r="O9" s="5"/>
      <c r="P9" s="5"/>
      <c r="Q9" s="5"/>
      <c r="R9" s="5"/>
    </row>
    <row r="10" spans="1:30" ht="30" customHeight="1">
      <c r="A10" s="5"/>
      <c r="B10" s="2"/>
      <c r="C10" s="2"/>
      <c r="D10" s="39">
        <f>IF(AD11 = 0,"", AD11 )</f>
        <v>47</v>
      </c>
      <c r="E10" s="39">
        <f>IF(IFERROR(_xlfn.XLOOKUP($D10,Respuesta!$C:$C,Respuesta!$A:$A),0) = 0,"", _xlfn.XLOOKUP($D10,Respuesta!$C:$C,Respuesta!$A:$A))</f>
        <v>3.1</v>
      </c>
      <c r="F10" s="37" t="str">
        <f>IF(IFERROR(_xlfn.XLOOKUP($AB11,Respuesta!$B:$B,Respuesta!$I:$I),0) = 0,"", _xlfn.XLOOKUP($AB11,Respuesta!$B:$B,Respuesta!$I:$I))</f>
        <v>Actions|Documents</v>
      </c>
      <c r="G10" s="37" t="str">
        <f>IF(IFERROR(_xlfn.XLOOKUP($AB11,Respuesta!$B:$B,Respuesta!$E:$E),0) =0,"",(_xlfn.XLOOKUP($AB11,Respuesta!$B:$B,Respuesta!$E:$E)))</f>
        <v>Identify Indigenous People located in the Manegement Unit or that can be affected by the management. / Assessment of Indigenous Peoples.</v>
      </c>
      <c r="H10" s="115" t="s">
        <v>683</v>
      </c>
      <c r="I10" s="115"/>
      <c r="J10" s="27"/>
      <c r="K10" s="27"/>
      <c r="L10" s="5"/>
      <c r="M10" s="5"/>
      <c r="N10" s="5"/>
      <c r="O10" s="5"/>
      <c r="P10" s="5"/>
      <c r="Q10" s="5"/>
      <c r="R10" s="5"/>
      <c r="W10" t="s">
        <v>19</v>
      </c>
      <c r="X10" t="s">
        <v>17</v>
      </c>
      <c r="Y10" t="s">
        <v>6</v>
      </c>
      <c r="AB10" t="s">
        <v>19</v>
      </c>
      <c r="AC10" t="s">
        <v>17</v>
      </c>
      <c r="AD10" t="s">
        <v>6</v>
      </c>
    </row>
    <row r="11" spans="1:30" ht="30" customHeight="1">
      <c r="A11" s="5"/>
      <c r="B11" s="2"/>
      <c r="C11" s="23"/>
      <c r="D11" s="39">
        <f t="shared" ref="D11:D28" si="0">IF(AD12 = 0,"", AD12 )</f>
        <v>49</v>
      </c>
      <c r="E11" s="39">
        <f>IF(IFERROR(_xlfn.XLOOKUP($D11,Respuesta!$C:$C,Respuesta!$A:$A),0) = 0,"", _xlfn.XLOOKUP($D11,Respuesta!$C:$C,Respuesta!$A:$A))</f>
        <v>3.1</v>
      </c>
      <c r="F11" s="37" t="str">
        <f>IF(IFERROR(_xlfn.XLOOKUP($AB12,Respuesta!$B:$B,Respuesta!$I:$I),0) = 0,"", _xlfn.XLOOKUP($AB12,Respuesta!$B:$B,Respuesta!$I:$I))</f>
        <v>Documents|Comunication/Engagement</v>
      </c>
      <c r="G11" s="37" t="str">
        <f>IF(IFERROR(_xlfn.XLOOKUP($AB12,Respuesta!$B:$B,Respuesta!$E:$E),0) =0,"",(_xlfn.XLOOKUP($AB12,Respuesta!$B:$B,Respuesta!$E:$E)))</f>
        <v>Document/map IP presents and rights. / Engagement of IP identifying their customary rights and applicable rights and obligations.</v>
      </c>
      <c r="H11" s="115"/>
      <c r="I11" s="115"/>
      <c r="J11" s="27"/>
      <c r="K11" s="27"/>
      <c r="L11" s="5"/>
      <c r="M11" s="5"/>
      <c r="N11" s="5"/>
      <c r="O11" s="5"/>
      <c r="P11" s="5"/>
      <c r="Q11" s="5"/>
      <c r="R11" s="5"/>
      <c r="W11" s="27" t="str" cm="1">
        <f t="array" ref="W11:W20">+_xlfn._xlws.FILTER('P 3.A'!$V$9:$V$39,'P 3.A'!$V$9:$V$39 &lt;&gt; "")</f>
        <v>472</v>
      </c>
      <c r="X11" s="27" t="str">
        <f>_xlfn.XLOOKUP(W11,Respuesta!B:B,Respuesta!H:H)</f>
        <v>Si</v>
      </c>
      <c r="Y11" s="27">
        <f>_xlfn.XLOOKUP(W11,Respuesta!B:B,Respuesta!C:C)</f>
        <v>47</v>
      </c>
      <c r="AB11" t="str" cm="1">
        <f t="array" ref="AB11:AB25">_xlfn._xlws.FILTER(W11:W36,$X$11:$X$36 = "Si","")</f>
        <v>472</v>
      </c>
      <c r="AD11" cm="1">
        <f t="array" ref="AD11:AD25">_xlfn._xlws.FILTER(Y11:Y30,$X$11:$X$30 = "Si","Sin Datos")</f>
        <v>47</v>
      </c>
    </row>
    <row r="12" spans="1:30" ht="30" customHeight="1">
      <c r="A12" s="5"/>
      <c r="B12" s="2"/>
      <c r="D12" s="39">
        <f t="shared" si="0"/>
        <v>50</v>
      </c>
      <c r="E12" s="39">
        <f>IF(IFERROR(_xlfn.XLOOKUP($D12,Respuesta!$C:$C,Respuesta!$A:$A),0) = 0,"", _xlfn.XLOOKUP($D12,Respuesta!$C:$C,Respuesta!$A:$A))</f>
        <v>3.1</v>
      </c>
      <c r="F12" s="37" t="str">
        <f>IF(IFERROR(_xlfn.XLOOKUP($AB13,Respuesta!$B:$B,Respuesta!$I:$I),0) = 0,"", _xlfn.XLOOKUP($AB13,Respuesta!$B:$B,Respuesta!$I:$I))</f>
        <v>Identify Monitor and register</v>
      </c>
      <c r="G12" s="37" t="str">
        <f>IF(IFERROR(_xlfn.XLOOKUP($AB13,Respuesta!$B:$B,Respuesta!$E:$E),0) =0,"",(_xlfn.XLOOKUP($AB13,Respuesta!$B:$B,Respuesta!$E:$E)))</f>
        <v>Identify tenure or use rights that are in dispute.</v>
      </c>
      <c r="H12" s="116"/>
      <c r="I12" s="116"/>
      <c r="J12" s="30"/>
      <c r="K12" s="30"/>
      <c r="L12" s="5"/>
      <c r="M12" s="5"/>
      <c r="N12" s="5"/>
      <c r="O12" s="5"/>
      <c r="P12" s="5"/>
      <c r="Q12" s="5"/>
      <c r="R12" s="5"/>
      <c r="W12" s="27" t="str">
        <v>481</v>
      </c>
      <c r="X12" s="27" t="str">
        <f>_xlfn.XLOOKUP(W12,Respuesta!B:B,Respuesta!H:H)</f>
        <v/>
      </c>
      <c r="Y12" s="27">
        <f>_xlfn.XLOOKUP(W12,Respuesta!B:B,Respuesta!C:C)</f>
        <v>48</v>
      </c>
      <c r="AB12" t="str">
        <v>492</v>
      </c>
      <c r="AD12">
        <v>49</v>
      </c>
    </row>
    <row r="13" spans="1:30" ht="30" customHeight="1">
      <c r="A13" s="5"/>
      <c r="B13" s="2"/>
      <c r="C13" s="2"/>
      <c r="D13" s="39">
        <f t="shared" si="0"/>
        <v>51</v>
      </c>
      <c r="E13" s="39">
        <f>IF(IFERROR(_xlfn.XLOOKUP($D13,Respuesta!$C:$C,Respuesta!$A:$A),0) = 0,"", _xlfn.XLOOKUP($D13,Respuesta!$C:$C,Respuesta!$A:$A))</f>
        <v>3.1</v>
      </c>
      <c r="F13" s="37" t="str">
        <f>IF(IFERROR(_xlfn.XLOOKUP($AB14,Respuesta!$B:$B,Respuesta!$I:$I),0) = 0,"", _xlfn.XLOOKUP($AB14,Respuesta!$B:$B,Respuesta!$I:$I))</f>
        <v>Documents</v>
      </c>
      <c r="G13" s="37" t="str">
        <f>IF(IFERROR(_xlfn.XLOOKUP($AB14,Respuesta!$B:$B,Respuesta!$E:$E),0) =0,"",(_xlfn.XLOOKUP($AB14,Respuesta!$B:$B,Respuesta!$E:$E)))</f>
        <v>Summary of the means by which the Organization addresses legal and customary rights and disputed rights</v>
      </c>
      <c r="H13" s="115"/>
      <c r="I13" s="115"/>
      <c r="J13" s="27"/>
      <c r="K13" s="27"/>
      <c r="L13" s="5"/>
      <c r="M13" s="5"/>
      <c r="N13" s="5"/>
      <c r="O13" s="5"/>
      <c r="P13" s="5"/>
      <c r="Q13" s="5"/>
      <c r="R13" s="5"/>
      <c r="W13" s="27" t="str">
        <v>492</v>
      </c>
      <c r="X13" s="27" t="str">
        <f>_xlfn.XLOOKUP(W13,Respuesta!B:B,Respuesta!H:H)</f>
        <v>Si</v>
      </c>
      <c r="Y13" s="27">
        <f>_xlfn.XLOOKUP(W13,Respuesta!B:B,Respuesta!C:C)</f>
        <v>49</v>
      </c>
      <c r="AB13" t="str">
        <v>502</v>
      </c>
      <c r="AD13">
        <v>50</v>
      </c>
    </row>
    <row r="14" spans="1:30" ht="30" customHeight="1">
      <c r="A14" s="5"/>
      <c r="B14" s="2"/>
      <c r="C14" s="6"/>
      <c r="D14" s="39">
        <f t="shared" si="0"/>
        <v>54</v>
      </c>
      <c r="E14" s="39">
        <f>IF(IFERROR(_xlfn.XLOOKUP($D14,Respuesta!$C:$C,Respuesta!$A:$A),0) = 0,"", _xlfn.XLOOKUP($D14,Respuesta!$C:$C,Respuesta!$A:$A))</f>
        <v>3.2</v>
      </c>
      <c r="F14" s="37" t="str">
        <f>IF(IFERROR(_xlfn.XLOOKUP($AB15,Respuesta!$B:$B,Respuesta!$I:$I),0) = 0,"", _xlfn.XLOOKUP($AB15,Respuesta!$B:$B,Respuesta!$I:$I))</f>
        <v>Actions</v>
      </c>
      <c r="G14" s="37" t="str">
        <f>IF(IFERROR(_xlfn.XLOOKUP($AB15,Respuesta!$B:$B,Respuesta!$E:$E),0) =0,"",(_xlfn.XLOOKUP($AB15,Respuesta!$B:$B,Respuesta!$E:$E)))</f>
        <v>Correct the situation in case that rights of IP has been violated.</v>
      </c>
      <c r="H14" s="115"/>
      <c r="I14" s="115"/>
      <c r="J14" s="27"/>
      <c r="K14" s="27"/>
      <c r="L14" s="5"/>
      <c r="M14" s="5"/>
      <c r="N14" s="5"/>
      <c r="O14" s="5"/>
      <c r="P14" s="5"/>
      <c r="Q14" s="5"/>
      <c r="R14" s="5"/>
      <c r="W14" s="27" t="str">
        <v>502</v>
      </c>
      <c r="X14" s="27" t="str">
        <f>_xlfn.XLOOKUP(W14,Respuesta!B:B,Respuesta!H:H)</f>
        <v>Si</v>
      </c>
      <c r="Y14" s="27">
        <f>_xlfn.XLOOKUP(W14,Respuesta!B:B,Respuesta!C:C)</f>
        <v>50</v>
      </c>
      <c r="AB14" t="str">
        <v>512</v>
      </c>
      <c r="AD14">
        <v>51</v>
      </c>
    </row>
    <row r="15" spans="1:30" ht="30" customHeight="1">
      <c r="A15" s="5"/>
      <c r="B15" s="2"/>
      <c r="D15" s="39">
        <f t="shared" si="0"/>
        <v>55</v>
      </c>
      <c r="E15" s="39">
        <f>IF(IFERROR(_xlfn.XLOOKUP($D15,Respuesta!$C:$C,Respuesta!$A:$A),0) = 0,"", _xlfn.XLOOKUP($D15,Respuesta!$C:$C,Respuesta!$A:$A))</f>
        <v>3.2</v>
      </c>
      <c r="F15" s="37" t="str">
        <f>IF(IFERROR(_xlfn.XLOOKUP($AB16,Respuesta!$B:$B,Respuesta!$I:$I),0) = 0,"", _xlfn.XLOOKUP($AB16,Respuesta!$B:$B,Respuesta!$I:$I))</f>
        <v>Comunication/Engagement</v>
      </c>
      <c r="G15" s="37" t="str">
        <f>IF(IFERROR(_xlfn.XLOOKUP($AB16,Respuesta!$B:$B,Respuesta!$E:$E),0) =0,"",(_xlfn.XLOOKUP($AB16,Respuesta!$B:$B,Respuesta!$E:$E)))</f>
        <v>Seek free, prior and informed consent  from potentially affected IP for my forestry activities.</v>
      </c>
      <c r="H15" s="116"/>
      <c r="I15" s="116"/>
      <c r="J15" s="30"/>
      <c r="K15" s="30"/>
      <c r="L15" s="5"/>
      <c r="M15" s="5"/>
      <c r="N15" s="5"/>
      <c r="O15" s="5"/>
      <c r="P15" s="5"/>
      <c r="Q15" s="5"/>
      <c r="R15" s="5"/>
      <c r="W15" s="27" t="str">
        <v>512</v>
      </c>
      <c r="X15" s="27" t="str">
        <f>_xlfn.XLOOKUP(W15,Respuesta!B:B,Respuesta!H:H)</f>
        <v>Si</v>
      </c>
      <c r="Y15" s="27">
        <f>_xlfn.XLOOKUP(W15,Respuesta!B:B,Respuesta!C:C)</f>
        <v>51</v>
      </c>
      <c r="AB15" t="str">
        <v>542</v>
      </c>
      <c r="AD15">
        <v>54</v>
      </c>
    </row>
    <row r="16" spans="1:30" ht="30" customHeight="1">
      <c r="A16" s="5"/>
      <c r="B16" s="2"/>
      <c r="C16" s="6"/>
      <c r="D16" s="39">
        <f t="shared" si="0"/>
        <v>56</v>
      </c>
      <c r="E16" s="39">
        <f>IF(IFERROR(_xlfn.XLOOKUP($D16,Respuesta!$C:$C,Respuesta!$A:$A),0) = 0,"", _xlfn.XLOOKUP($D16,Respuesta!$C:$C,Respuesta!$A:$A))</f>
        <v>3.2</v>
      </c>
      <c r="F16" s="37" t="str">
        <f>IF(IFERROR(_xlfn.XLOOKUP($AB17,Respuesta!$B:$B,Respuesta!$I:$I),0) = 0,"", _xlfn.XLOOKUP($AB17,Respuesta!$B:$B,Respuesta!$I:$I))</f>
        <v>Comunication/Engagement</v>
      </c>
      <c r="G16" s="37" t="str">
        <f>IF(IFERROR(_xlfn.XLOOKUP($AB17,Respuesta!$B:$B,Respuesta!$E:$E),0) =0,"",(_xlfn.XLOOKUP($AB17,Respuesta!$B:$B,Respuesta!$E:$E)))</f>
        <v>Implement an FPIC process that is moving forward in good faith and with which the community is satisfied.</v>
      </c>
      <c r="H16" s="115"/>
      <c r="I16" s="115"/>
      <c r="J16" s="27"/>
      <c r="K16" s="27"/>
      <c r="L16" s="5"/>
      <c r="M16" s="5"/>
      <c r="N16" s="5"/>
      <c r="O16" s="5"/>
      <c r="P16" s="11"/>
      <c r="Q16" s="5"/>
      <c r="R16" s="5"/>
      <c r="W16" s="27" t="str">
        <v>521</v>
      </c>
      <c r="X16" s="27" t="str">
        <f>_xlfn.XLOOKUP(W16,Respuesta!B:B,Respuesta!H:H)</f>
        <v/>
      </c>
      <c r="Y16" s="27">
        <f>_xlfn.XLOOKUP(W16,Respuesta!B:B,Respuesta!C:C)</f>
        <v>52</v>
      </c>
      <c r="AB16" t="str">
        <v>552</v>
      </c>
      <c r="AD16">
        <v>55</v>
      </c>
    </row>
    <row r="17" spans="1:30" ht="30" customHeight="1">
      <c r="A17" s="5"/>
      <c r="B17" s="2"/>
      <c r="D17" s="39">
        <f t="shared" si="0"/>
        <v>57</v>
      </c>
      <c r="E17" s="39">
        <f>IF(IFERROR(_xlfn.XLOOKUP($D17,Respuesta!$C:$C,Respuesta!$A:$A),0) = 0,"", _xlfn.XLOOKUP($D17,Respuesta!$C:$C,Respuesta!$A:$A))</f>
        <v>3.2</v>
      </c>
      <c r="F17" s="37" t="str">
        <f>IF(IFERROR(_xlfn.XLOOKUP($AB18,Respuesta!$B:$B,Respuesta!$I:$I),0) = 0,"", _xlfn.XLOOKUP($AB18,Respuesta!$B:$B,Respuesta!$I:$I))</f>
        <v>No Action</v>
      </c>
      <c r="G17" s="37" t="str">
        <f>IF(IFERROR(_xlfn.XLOOKUP($AB18,Respuesta!$B:$B,Respuesta!$E:$E),0) =0,"",(_xlfn.XLOOKUP($AB18,Respuesta!$B:$B,Respuesta!$E:$E)))</f>
        <v>No Data</v>
      </c>
      <c r="H17" s="116"/>
      <c r="I17" s="116"/>
      <c r="J17" s="30"/>
      <c r="K17" s="30"/>
      <c r="L17" s="5"/>
      <c r="M17" s="5"/>
      <c r="N17" s="5"/>
      <c r="O17" s="5"/>
      <c r="P17" s="5"/>
      <c r="Q17" s="5"/>
      <c r="R17" s="5"/>
      <c r="W17" s="27" t="str">
        <v>532</v>
      </c>
      <c r="X17" s="27">
        <f>_xlfn.XLOOKUP(W17,Respuesta!B:B,Respuesta!H:H)</f>
        <v>0</v>
      </c>
      <c r="Y17" s="27">
        <f>_xlfn.XLOOKUP(W17,Respuesta!B:B,Respuesta!C:C)</f>
        <v>53</v>
      </c>
      <c r="AB17" t="str">
        <v>562</v>
      </c>
      <c r="AD17">
        <v>56</v>
      </c>
    </row>
    <row r="18" spans="1:30" ht="30" customHeight="1">
      <c r="A18" s="5"/>
      <c r="B18" s="2"/>
      <c r="C18" s="2"/>
      <c r="D18" s="39">
        <f t="shared" si="0"/>
        <v>58</v>
      </c>
      <c r="E18" s="39">
        <f>IF(IFERROR(_xlfn.XLOOKUP($D18,Respuesta!$C:$C,Respuesta!$A:$A),0) = 0,"", _xlfn.XLOOKUP($D18,Respuesta!$C:$C,Respuesta!$A:$A))</f>
        <v>3.3</v>
      </c>
      <c r="F18" s="37" t="str">
        <f>IF(IFERROR(_xlfn.XLOOKUP($AB19,Respuesta!$B:$B,Respuesta!$I:$I),0) = 0,"", _xlfn.XLOOKUP($AB19,Respuesta!$B:$B,Respuesta!$I:$I))</f>
        <v>Documents</v>
      </c>
      <c r="G18" s="37" t="str">
        <f>IF(IFERROR(_xlfn.XLOOKUP($AB19,Respuesta!$B:$B,Respuesta!$E:$E),0) =0,"",(_xlfn.XLOOKUP($AB19,Respuesta!$B:$B,Respuesta!$E:$E)))</f>
        <v xml:space="preserve"> Binding agreement with IP that contain the duration, provisions for renegotiation, renewal, termination, economic conditions</v>
      </c>
      <c r="H18" s="115"/>
      <c r="I18" s="115"/>
      <c r="J18" s="27"/>
      <c r="K18" s="27"/>
      <c r="L18" s="5"/>
      <c r="M18" s="5"/>
      <c r="N18" s="5"/>
      <c r="O18" s="5"/>
      <c r="P18" s="5"/>
      <c r="Q18" s="5"/>
      <c r="R18" s="5"/>
      <c r="W18" s="27" t="str">
        <v>542</v>
      </c>
      <c r="X18" s="27" t="str">
        <f>_xlfn.XLOOKUP(W18,Respuesta!B:B,Respuesta!H:H)</f>
        <v>Si</v>
      </c>
      <c r="Y18" s="27">
        <f>_xlfn.XLOOKUP(W18,Respuesta!B:B,Respuesta!C:C)</f>
        <v>54</v>
      </c>
      <c r="AB18" t="str">
        <v>572</v>
      </c>
      <c r="AD18">
        <v>57</v>
      </c>
    </row>
    <row r="19" spans="1:30" ht="30" customHeight="1">
      <c r="A19" s="5"/>
      <c r="B19" s="2"/>
      <c r="C19" s="6"/>
      <c r="D19" s="39">
        <f t="shared" si="0"/>
        <v>59</v>
      </c>
      <c r="E19" s="39">
        <f>IF(IFERROR(_xlfn.XLOOKUP($D19,Respuesta!$C:$C,Respuesta!$A:$A),0) = 0,"", _xlfn.XLOOKUP($D19,Respuesta!$C:$C,Respuesta!$A:$A))</f>
        <v>3.3</v>
      </c>
      <c r="F19" s="37" t="str">
        <f>IF(IFERROR(_xlfn.XLOOKUP($AB20,Respuesta!$B:$B,Respuesta!$I:$I),0) = 0,"", _xlfn.XLOOKUP($AB20,Respuesta!$B:$B,Respuesta!$I:$I))</f>
        <v>Identify Monitor and register</v>
      </c>
      <c r="G19" s="37" t="str">
        <f>IF(IFERROR(_xlfn.XLOOKUP($AB20,Respuesta!$B:$B,Respuesta!$E:$E),0) =0,"",(_xlfn.XLOOKUP($AB20,Respuesta!$B:$B,Respuesta!$E:$E)))</f>
        <v>Record of binding agreements.</v>
      </c>
      <c r="H19" s="115"/>
      <c r="I19" s="115"/>
      <c r="J19" s="27"/>
      <c r="K19" s="27"/>
      <c r="L19" s="5"/>
      <c r="M19" s="5"/>
      <c r="N19" s="5"/>
      <c r="O19" s="5"/>
      <c r="P19" s="5"/>
      <c r="Q19" s="5"/>
      <c r="R19" s="5"/>
      <c r="W19" s="27" t="str">
        <v>552</v>
      </c>
      <c r="X19" s="27" t="str">
        <f>_xlfn.XLOOKUP(W19,Respuesta!B:B,Respuesta!H:H)</f>
        <v>Si</v>
      </c>
      <c r="Y19" s="27">
        <f>_xlfn.XLOOKUP(W19,Respuesta!B:B,Respuesta!C:C)</f>
        <v>55</v>
      </c>
      <c r="AB19" t="str">
        <v>582</v>
      </c>
      <c r="AD19">
        <v>58</v>
      </c>
    </row>
    <row r="20" spans="1:30" ht="30" customHeight="1">
      <c r="A20" s="5"/>
      <c r="B20" s="2"/>
      <c r="D20" s="39">
        <f t="shared" si="0"/>
        <v>61</v>
      </c>
      <c r="E20" s="39">
        <f>IF(IFERROR(_xlfn.XLOOKUP($D20,Respuesta!$C:$C,Respuesta!$A:$A),0) = 0,"", _xlfn.XLOOKUP($D20,Respuesta!$C:$C,Respuesta!$A:$A))</f>
        <v>3.5</v>
      </c>
      <c r="F20" s="37" t="str">
        <f>IF(IFERROR(_xlfn.XLOOKUP($AB21,Respuesta!$B:$B,Respuesta!$I:$I),0) = 0,"", _xlfn.XLOOKUP($AB21,Respuesta!$B:$B,Respuesta!$I:$I))</f>
        <v>Documents|Comunication/Engagement</v>
      </c>
      <c r="G20" s="37" t="str">
        <f>IF(IFERROR(_xlfn.XLOOKUP($AB21,Respuesta!$B:$B,Respuesta!$E:$E),0) =0,"",(_xlfn.XLOOKUP($AB21,Respuesta!$B:$B,Respuesta!$E:$E)))</f>
        <v>Identification of important sites for IP. / Involve IP to itentify sites that are importante for them</v>
      </c>
      <c r="H20" s="116"/>
      <c r="I20" s="116"/>
      <c r="J20" s="30"/>
      <c r="K20" s="30"/>
      <c r="L20" s="5"/>
      <c r="M20" s="5"/>
      <c r="N20" s="5"/>
      <c r="O20" s="5"/>
      <c r="P20" s="5"/>
      <c r="Q20" s="5"/>
      <c r="R20" s="5"/>
      <c r="W20" s="27" t="str">
        <v>562</v>
      </c>
      <c r="X20" s="27" t="str">
        <f>_xlfn.XLOOKUP(W20,Respuesta!B:B,Respuesta!H:H)</f>
        <v>Si</v>
      </c>
      <c r="Y20" s="27">
        <f>_xlfn.XLOOKUP(W20,Respuesta!B:B,Respuesta!C:C)</f>
        <v>56</v>
      </c>
      <c r="AB20" t="str">
        <v>592</v>
      </c>
      <c r="AD20">
        <v>59</v>
      </c>
    </row>
    <row r="21" spans="1:30" ht="30" customHeight="1">
      <c r="A21" s="5"/>
      <c r="B21" s="2"/>
      <c r="C21" s="2"/>
      <c r="D21" s="39">
        <f t="shared" si="0"/>
        <v>62</v>
      </c>
      <c r="E21" s="39">
        <f>IF(IFERROR(_xlfn.XLOOKUP($D21,Respuesta!$C:$C,Respuesta!$A:$A),0) = 0,"", _xlfn.XLOOKUP($D21,Respuesta!$C:$C,Respuesta!$A:$A))</f>
        <v>3.5</v>
      </c>
      <c r="F21" s="37" t="str">
        <f>IF(IFERROR(_xlfn.XLOOKUP($AB22,Respuesta!$B:$B,Respuesta!$I:$I),0) = 0,"", _xlfn.XLOOKUP($AB22,Respuesta!$B:$B,Respuesta!$I:$I))</f>
        <v>Actions|Identify Monitor and register|Comunication/Engagement</v>
      </c>
      <c r="G21" s="37" t="str">
        <f>IF(IFERROR(_xlfn.XLOOKUP($AB22,Respuesta!$B:$B,Respuesta!$E:$E),0) =0,"",(_xlfn.XLOOKUP($AB22,Respuesta!$B:$B,Respuesta!$E:$E)))</f>
        <v>Implement the defined measures to protect important sizes for IP. /  Identify measures for the protection of sites with special  significance for IP. / Involve IP to define measures for the protection of sites that are importante for them and implement them.</v>
      </c>
      <c r="H21" s="115"/>
      <c r="I21" s="115"/>
      <c r="J21" s="27"/>
      <c r="K21" s="27"/>
      <c r="L21" s="5"/>
      <c r="M21" s="5"/>
      <c r="N21" s="5"/>
      <c r="O21" s="5"/>
      <c r="P21" s="5"/>
      <c r="Q21" s="5"/>
      <c r="R21" s="5"/>
      <c r="W21" s="27" t="str" cm="1">
        <f t="array" ref="W21:W29">+_xlfn._xlws.FILTER('P 3.B'!V$9:V$36,'P 3.B'!$V$9:$V$36 &lt;&gt; "")</f>
        <v>572</v>
      </c>
      <c r="X21" s="27" t="str">
        <f>_xlfn.XLOOKUP(W21,Respuesta!B:B,Respuesta!H:H)</f>
        <v>Si</v>
      </c>
      <c r="Y21" s="27">
        <f>_xlfn.XLOOKUP(W21,Respuesta!B:B,Respuesta!C:C)</f>
        <v>57</v>
      </c>
      <c r="AB21" t="str">
        <v>612</v>
      </c>
      <c r="AD21">
        <v>61</v>
      </c>
    </row>
    <row r="22" spans="1:30" ht="30" customHeight="1">
      <c r="A22" s="5"/>
      <c r="B22" s="2"/>
      <c r="C22" s="2"/>
      <c r="D22" s="39">
        <f t="shared" si="0"/>
        <v>63</v>
      </c>
      <c r="E22" s="39">
        <f>IF(IFERROR(_xlfn.XLOOKUP($D22,Respuesta!$C:$C,Respuesta!$A:$A),0) = 0,"", _xlfn.XLOOKUP($D22,Respuesta!$C:$C,Respuesta!$A:$A))</f>
        <v>3.5</v>
      </c>
      <c r="F22" s="37" t="str">
        <f>IF(IFERROR(_xlfn.XLOOKUP($AB23,Respuesta!$B:$B,Respuesta!$I:$I),0) = 0,"", _xlfn.XLOOKUP($AB23,Respuesta!$B:$B,Respuesta!$I:$I))</f>
        <v>Actions</v>
      </c>
      <c r="G22" s="37" t="str">
        <f>IF(IFERROR(_xlfn.XLOOKUP($AB23,Respuesta!$B:$B,Respuesta!$E:$E),0) =0,"",(_xlfn.XLOOKUP($AB23,Respuesta!$B:$B,Respuesta!$E:$E)))</f>
        <v>Stop management activities, in case new sites of IP significance are discovered, until protection measures are agreed upon.</v>
      </c>
      <c r="H22" s="115"/>
      <c r="I22" s="115"/>
      <c r="J22" s="27"/>
      <c r="K22" s="27"/>
      <c r="L22" s="5"/>
      <c r="M22" s="5"/>
      <c r="N22" s="5"/>
      <c r="O22" s="5"/>
      <c r="P22" s="5"/>
      <c r="Q22" s="5"/>
      <c r="R22" s="5"/>
      <c r="W22" s="27" t="str">
        <v>582</v>
      </c>
      <c r="X22" s="27" t="str">
        <f>_xlfn.XLOOKUP(W22,Respuesta!B:B,Respuesta!H:H)</f>
        <v>Si</v>
      </c>
      <c r="Y22" s="27">
        <f>_xlfn.XLOOKUP(W22,Respuesta!B:B,Respuesta!C:C)</f>
        <v>58</v>
      </c>
      <c r="AB22" t="str">
        <v>622</v>
      </c>
      <c r="AD22">
        <v>62</v>
      </c>
    </row>
    <row r="23" spans="1:30" ht="30" customHeight="1">
      <c r="A23" s="5"/>
      <c r="B23" s="2"/>
      <c r="C23" s="2"/>
      <c r="D23" s="39">
        <f t="shared" si="0"/>
        <v>64</v>
      </c>
      <c r="E23" s="39">
        <f>IF(IFERROR(_xlfn.XLOOKUP($D23,Respuesta!$C:$C,Respuesta!$A:$A),0) = 0,"", _xlfn.XLOOKUP($D23,Respuesta!$C:$C,Respuesta!$A:$A))</f>
        <v>3.6</v>
      </c>
      <c r="F23" s="37" t="str">
        <f>IF(IFERROR(_xlfn.XLOOKUP($AB24,Respuesta!$B:$B,Respuesta!$I:$I),0) = 0,"", _xlfn.XLOOKUP($AB24,Respuesta!$B:$B,Respuesta!$I:$I))</f>
        <v>Comunication/Engagement</v>
      </c>
      <c r="G23" s="37" t="str">
        <f>IF(IFERROR(_xlfn.XLOOKUP($AB24,Respuesta!$B:$B,Respuesta!$E:$E),0) =0,"",(_xlfn.XLOOKUP($AB24,Respuesta!$B:$B,Respuesta!$E:$E)))</f>
        <v>FPIC process if traditional knowledge and intelectual property of IP will be used.</v>
      </c>
      <c r="H23" s="115"/>
      <c r="I23" s="115"/>
      <c r="J23" s="2"/>
      <c r="K23" s="2"/>
      <c r="L23" s="5"/>
      <c r="M23" s="5"/>
      <c r="N23" s="5"/>
      <c r="O23" s="5"/>
      <c r="P23" s="5"/>
      <c r="Q23" s="5"/>
      <c r="R23" s="5"/>
      <c r="W23" s="27" t="str">
        <v>592</v>
      </c>
      <c r="X23" s="27" t="str">
        <f>_xlfn.XLOOKUP(W23,Respuesta!B:B,Respuesta!H:H)</f>
        <v>Si</v>
      </c>
      <c r="Y23" s="27">
        <f>_xlfn.XLOOKUP(W23,Respuesta!B:B,Respuesta!C:C)</f>
        <v>59</v>
      </c>
      <c r="AB23" t="str">
        <v>632</v>
      </c>
      <c r="AD23">
        <v>63</v>
      </c>
    </row>
    <row r="24" spans="1:30" ht="30" customHeight="1">
      <c r="A24" s="5"/>
      <c r="B24" s="2"/>
      <c r="C24" s="2"/>
      <c r="D24" s="39">
        <f t="shared" si="0"/>
        <v>65</v>
      </c>
      <c r="E24" s="39">
        <f>IF(IFERROR(_xlfn.XLOOKUP($D24,Respuesta!$C:$C,Respuesta!$A:$A),0) = 0,"", _xlfn.XLOOKUP($D24,Respuesta!$C:$C,Respuesta!$A:$A))</f>
        <v>3.6</v>
      </c>
      <c r="F24" s="37" t="str">
        <f>IF(IFERROR(_xlfn.XLOOKUP($AB25,Respuesta!$B:$B,Respuesta!$I:$I),0) = 0,"", _xlfn.XLOOKUP($AB25,Respuesta!$B:$B,Respuesta!$I:$I))</f>
        <v>Actions</v>
      </c>
      <c r="G24" s="37" t="str">
        <f>IF(IFERROR(_xlfn.XLOOKUP($AB25,Respuesta!$B:$B,Respuesta!$E:$E),0) =0,"",(_xlfn.XLOOKUP($AB25,Respuesta!$B:$B,Respuesta!$E:$E)))</f>
        <v>Compensate if traditional knowledge and intelectual property of IP will be used.</v>
      </c>
      <c r="H24" s="115"/>
      <c r="I24" s="115"/>
      <c r="J24" s="2"/>
      <c r="K24" s="2"/>
      <c r="L24" s="5"/>
      <c r="M24" s="5"/>
      <c r="N24" s="5"/>
      <c r="O24" s="5"/>
      <c r="P24" s="5"/>
      <c r="Q24" s="5"/>
      <c r="R24" s="5"/>
      <c r="W24" s="27" t="str">
        <v>603</v>
      </c>
      <c r="X24" s="27" t="str">
        <f>_xlfn.XLOOKUP(W24,Respuesta!B:B,Respuesta!H:H)</f>
        <v/>
      </c>
      <c r="Y24" s="27">
        <f>_xlfn.XLOOKUP(W24,Respuesta!B:B,Respuesta!C:C)</f>
        <v>60</v>
      </c>
      <c r="AB24" t="str">
        <v>642</v>
      </c>
      <c r="AD24">
        <v>64</v>
      </c>
    </row>
    <row r="25" spans="1:30" ht="30" customHeight="1">
      <c r="A25" s="5"/>
      <c r="B25" s="2"/>
      <c r="C25" s="2"/>
      <c r="D25" s="39" t="str">
        <f t="shared" si="0"/>
        <v/>
      </c>
      <c r="E25" s="39" t="str">
        <f>IF(IFERROR(_xlfn.XLOOKUP($D25,Respuesta!$C:$C,Respuesta!$A:$A),0) = 0,"", _xlfn.XLOOKUP($D25,Respuesta!$C:$C,Respuesta!$A:$A))</f>
        <v/>
      </c>
      <c r="F25" s="37" t="str">
        <f>IF(IFERROR(_xlfn.XLOOKUP($AB26,Respuesta!$B:$B,Respuesta!$I:$I),0) = 0,"", _xlfn.XLOOKUP($AB26,Respuesta!$B:$B,Respuesta!$I:$I))</f>
        <v/>
      </c>
      <c r="G25" s="37" t="str">
        <f>IF(IFERROR(_xlfn.XLOOKUP($AB26,Respuesta!$B:$B,Respuesta!$E:$E),0) =0,"",(_xlfn.XLOOKUP($AB26,Respuesta!$B:$B,Respuesta!$E:$E)))</f>
        <v/>
      </c>
      <c r="H25" s="115"/>
      <c r="I25" s="115"/>
      <c r="J25" s="2"/>
      <c r="K25" s="2"/>
      <c r="L25" s="5"/>
      <c r="M25" s="5"/>
      <c r="N25" s="5"/>
      <c r="O25" s="5"/>
      <c r="P25" s="5"/>
      <c r="Q25" s="5"/>
      <c r="R25" s="5"/>
      <c r="W25" s="27" t="str">
        <v>612</v>
      </c>
      <c r="X25" s="27" t="str">
        <f>_xlfn.XLOOKUP(W25,Respuesta!B:B,Respuesta!H:H)</f>
        <v>Si</v>
      </c>
      <c r="Y25" s="27">
        <f>_xlfn.XLOOKUP(W25,Respuesta!B:B,Respuesta!C:C)</f>
        <v>61</v>
      </c>
      <c r="AB25" t="str">
        <v>652</v>
      </c>
      <c r="AD25">
        <v>65</v>
      </c>
    </row>
    <row r="26" spans="1:30" ht="30" customHeight="1">
      <c r="A26" s="5"/>
      <c r="B26" s="2"/>
      <c r="C26" s="2"/>
      <c r="D26" s="39" t="str">
        <f t="shared" si="0"/>
        <v/>
      </c>
      <c r="E26" s="39" t="str">
        <f>IF(IFERROR(_xlfn.XLOOKUP($D26,Respuesta!$C:$C,Respuesta!$A:$A),0) = 0,"", _xlfn.XLOOKUP($D26,Respuesta!$C:$C,Respuesta!$A:$A))</f>
        <v/>
      </c>
      <c r="F26" s="37" t="str">
        <f>IF(IFERROR(_xlfn.XLOOKUP($AB27,Respuesta!$B:$B,Respuesta!$I:$I),0) = 0,"", _xlfn.XLOOKUP($AB27,Respuesta!$B:$B,Respuesta!$I:$I))</f>
        <v/>
      </c>
      <c r="G26" s="37" t="str">
        <f>IF(IFERROR(_xlfn.XLOOKUP($AB27,Respuesta!$B:$B,Respuesta!$E:$E),0) =0,"",(_xlfn.XLOOKUP($AB27,Respuesta!$B:$B,Respuesta!$E:$E)))</f>
        <v/>
      </c>
      <c r="H26" s="115"/>
      <c r="I26" s="115"/>
      <c r="J26" s="2"/>
      <c r="K26" s="2"/>
      <c r="L26" s="5"/>
      <c r="M26" s="5"/>
      <c r="N26" s="5"/>
      <c r="O26" s="5"/>
      <c r="P26" s="5"/>
      <c r="Q26" s="5"/>
      <c r="R26" s="5"/>
      <c r="W26" s="27" t="str">
        <v>622</v>
      </c>
      <c r="X26" s="27" t="str">
        <f>_xlfn.XLOOKUP(W26,Respuesta!B:B,Respuesta!H:H)</f>
        <v>Si</v>
      </c>
      <c r="Y26" s="27">
        <f>_xlfn.XLOOKUP(W26,Respuesta!B:B,Respuesta!C:C)</f>
        <v>62</v>
      </c>
    </row>
    <row r="27" spans="1:30" ht="30" customHeight="1">
      <c r="A27" s="5"/>
      <c r="B27" s="2"/>
      <c r="C27" s="2"/>
      <c r="D27" s="39" t="str">
        <f t="shared" si="0"/>
        <v/>
      </c>
      <c r="E27" s="39" t="str">
        <f>IF(IFERROR(_xlfn.XLOOKUP($D27,Respuesta!$C:$C,Respuesta!$A:$A),0) = 0,"", _xlfn.XLOOKUP($D27,Respuesta!$C:$C,Respuesta!$A:$A))</f>
        <v/>
      </c>
      <c r="F27" s="37" t="str">
        <f>IF(IFERROR(_xlfn.XLOOKUP($AB28,Respuesta!$B:$B,Respuesta!$I:$I),0) = 0,"", _xlfn.XLOOKUP($AB28,Respuesta!$B:$B,Respuesta!$I:$I))</f>
        <v/>
      </c>
      <c r="G27" s="37" t="str">
        <f>IF(IFERROR(_xlfn.XLOOKUP($AB28,Respuesta!$B:$B,Respuesta!$E:$E),0) =0,"",(_xlfn.XLOOKUP($AB28,Respuesta!$B:$B,Respuesta!$E:$E)))</f>
        <v/>
      </c>
      <c r="H27" s="115"/>
      <c r="I27" s="115"/>
      <c r="J27" s="2"/>
      <c r="K27" s="2"/>
      <c r="L27" s="5"/>
      <c r="M27" s="5"/>
      <c r="N27" s="5"/>
      <c r="O27" s="5"/>
      <c r="P27" s="5"/>
      <c r="Q27" s="5"/>
      <c r="R27" s="5"/>
      <c r="W27" s="27" t="str">
        <v>632</v>
      </c>
      <c r="X27" s="27" t="str">
        <f>_xlfn.XLOOKUP(W27,Respuesta!B:B,Respuesta!H:H)</f>
        <v>Si</v>
      </c>
      <c r="Y27" s="27">
        <f>_xlfn.XLOOKUP(W27,Respuesta!B:B,Respuesta!C:C)</f>
        <v>63</v>
      </c>
    </row>
    <row r="28" spans="1:30" ht="30" customHeight="1">
      <c r="A28" s="5"/>
      <c r="B28" s="2"/>
      <c r="C28" s="2"/>
      <c r="D28" s="39" t="str">
        <f t="shared" si="0"/>
        <v/>
      </c>
      <c r="E28" s="39" t="str">
        <f>IF(IFERROR(_xlfn.XLOOKUP($D28,Respuesta!$C:$C,Respuesta!$A:$A),0) = 0,"", _xlfn.XLOOKUP($D28,Respuesta!$C:$C,Respuesta!$A:$A))</f>
        <v/>
      </c>
      <c r="F28" s="37" t="str">
        <f>IF(IFERROR(_xlfn.XLOOKUP($AB29,Respuesta!$B:$B,Respuesta!$I:$I),0) = 0,"", _xlfn.XLOOKUP($AB29,Respuesta!$B:$B,Respuesta!$I:$I))</f>
        <v/>
      </c>
      <c r="G28" s="37" t="str">
        <f>IF(IFERROR(_xlfn.XLOOKUP($AB29,Respuesta!$B:$B,Respuesta!$E:$E),0) =0,"",(_xlfn.XLOOKUP($AB29,Respuesta!$B:$B,Respuesta!$E:$E)))</f>
        <v/>
      </c>
      <c r="H28" s="115"/>
      <c r="I28" s="115"/>
      <c r="J28" s="2"/>
      <c r="K28" s="2"/>
      <c r="L28" s="5"/>
      <c r="M28" s="5"/>
      <c r="N28" s="5"/>
      <c r="O28" s="5"/>
      <c r="P28" s="5"/>
      <c r="Q28" s="5"/>
      <c r="R28" s="5"/>
      <c r="W28" s="27" t="str">
        <v>642</v>
      </c>
      <c r="X28" s="27" t="str">
        <f>_xlfn.XLOOKUP(W28,Respuesta!B:B,Respuesta!H:H)</f>
        <v>Si</v>
      </c>
      <c r="Y28" s="27">
        <f>_xlfn.XLOOKUP(W28,Respuesta!B:B,Respuesta!C:C)</f>
        <v>64</v>
      </c>
    </row>
    <row r="29" spans="1:30" ht="30" customHeight="1">
      <c r="A29" s="5"/>
      <c r="D29" s="39" t="str">
        <f>IF(AD30 = 0,"", AD30 )</f>
        <v/>
      </c>
      <c r="E29" s="39" t="str">
        <f>IF(IFERROR(_xlfn.XLOOKUP($D29,Respuesta!$C:$C,Respuesta!$A:$A),0) = 0,"", _xlfn.XLOOKUP($D29,Respuesta!$C:$C,Respuesta!$A:$A))</f>
        <v/>
      </c>
      <c r="F29" s="37" t="str">
        <f>IF(IFERROR(_xlfn.XLOOKUP($AB30,Respuesta!$B:$B,Respuesta!$I:$I),0) = 0,"", _xlfn.XLOOKUP($AB30,Respuesta!$B:$B,Respuesta!$I:$I))</f>
        <v/>
      </c>
      <c r="G29" s="37" t="str">
        <f>IF(IFERROR(_xlfn.XLOOKUP($AB30,Respuesta!$B:$B,Respuesta!$E:$E),0) =0,"",(_xlfn.XLOOKUP($AB30,Respuesta!$B:$B,Respuesta!$E:$E)))</f>
        <v/>
      </c>
      <c r="H29" s="115"/>
      <c r="I29" s="115"/>
      <c r="L29" s="5"/>
      <c r="M29" s="5"/>
      <c r="N29" s="5"/>
      <c r="O29" s="5"/>
      <c r="P29" s="5"/>
      <c r="Q29" s="5"/>
      <c r="R29" s="5"/>
      <c r="W29" s="27" t="str">
        <v>652</v>
      </c>
      <c r="X29" s="27" t="str">
        <f>_xlfn.XLOOKUP(W29,Respuesta!B:B,Respuesta!H:H)</f>
        <v>Si</v>
      </c>
      <c r="Y29" s="27">
        <f>_xlfn.XLOOKUP(W29,Respuesta!B:B,Respuesta!C:C)</f>
        <v>65</v>
      </c>
    </row>
    <row r="30" spans="1:30" s="2" customFormat="1" ht="30" customHeight="1">
      <c r="A30" s="5"/>
      <c r="D30" s="39" t="str">
        <f>IF(AD30 = 0,"", AD30 )</f>
        <v/>
      </c>
      <c r="E30" s="39" t="str">
        <f>IF(IFERROR(_xlfn.XLOOKUP($D30,Respuesta!$C:$C,Respuesta!$A:$A),0) = 0,"", _xlfn.XLOOKUP($D30,Respuesta!$C:$C,Respuesta!$A:$A))</f>
        <v/>
      </c>
      <c r="F30" s="37" t="str">
        <f>IF(IFERROR(_xlfn.XLOOKUP($AB31,Respuesta!$B:$B,Respuesta!$I:$I),0) = 0,"", _xlfn.XLOOKUP($AB31,Respuesta!$B:$B,Respuesta!$I:$I))</f>
        <v/>
      </c>
      <c r="G30" s="37" t="str">
        <f>IF(IFERROR(_xlfn.XLOOKUP($AB31,Respuesta!$B:$B,Respuesta!$E:$E),0) =0,"",(_xlfn.XLOOKUP($AB31,Respuesta!$B:$B,Respuesta!$E:$E)))</f>
        <v/>
      </c>
      <c r="H30" s="115"/>
      <c r="I30" s="115"/>
      <c r="L30" s="5"/>
      <c r="M30" s="5"/>
      <c r="N30" s="5"/>
      <c r="O30" s="5"/>
      <c r="P30" s="5"/>
      <c r="Q30" s="5"/>
      <c r="R30" s="5"/>
      <c r="W30" s="27"/>
      <c r="X30" s="27"/>
      <c r="Y30" s="27"/>
    </row>
    <row r="31" spans="1:30" ht="30" customHeight="1">
      <c r="A31" s="5"/>
      <c r="D31" s="3" t="str">
        <f t="shared" ref="D31:D36" si="1">IF(AD32 = 0,"", AD32 )</f>
        <v/>
      </c>
      <c r="E31" s="3" t="str">
        <f>IF(IFERROR(_xlfn.XLOOKUP($D31,Respuesta!$C:$C,Respuesta!$A:$A),0) = 0,"", _xlfn.XLOOKUP($D31,Respuesta!$C:$C,Respuesta!$A:$A))</f>
        <v/>
      </c>
      <c r="F31" s="32"/>
      <c r="G31" s="33" t="str">
        <f>IF(IFERROR(_xlfn.XLOOKUP($AB32,Respuesta!$B:$B,Respuesta!$E:$E),0) =0,"",(_xlfn.XLOOKUP($AB32,Respuesta!$B:$B,Respuesta!$E:$E)))</f>
        <v/>
      </c>
      <c r="H31" s="32"/>
      <c r="I31" s="34"/>
      <c r="L31" s="5"/>
      <c r="M31" s="5"/>
      <c r="N31" s="5"/>
      <c r="O31" s="5"/>
      <c r="P31" s="5"/>
      <c r="Q31" s="5"/>
      <c r="R31" s="5"/>
      <c r="W31" s="27"/>
      <c r="X31" s="27"/>
      <c r="Y31" s="27"/>
    </row>
    <row r="32" spans="1:30" s="5" customFormat="1" ht="30" customHeight="1">
      <c r="D32" s="68" t="str">
        <f t="shared" si="1"/>
        <v/>
      </c>
      <c r="E32" s="68" t="str">
        <f>IF(IFERROR(_xlfn.XLOOKUP($D32,Respuesta!$C:$C,Respuesta!$A:$A),0) = 0,"", _xlfn.XLOOKUP($D32,Respuesta!$C:$C,Respuesta!$A:$A))</f>
        <v/>
      </c>
      <c r="F32" s="35"/>
      <c r="G32" s="36" t="str">
        <f>IF(IFERROR(_xlfn.XLOOKUP($AB33,Respuesta!$B:$B,Respuesta!$E:$E),0) =0,"",(_xlfn.XLOOKUP($AB33,Respuesta!$B:$B,Respuesta!$E:$E)))</f>
        <v/>
      </c>
      <c r="H32" s="35"/>
      <c r="I32" s="38"/>
      <c r="W32" s="11"/>
      <c r="X32" s="11"/>
      <c r="Y32" s="11"/>
    </row>
    <row r="33" spans="1:25" ht="30" hidden="1" customHeight="1">
      <c r="A33" s="5"/>
      <c r="D33" s="3" t="str">
        <f t="shared" si="1"/>
        <v/>
      </c>
      <c r="E33" s="3" t="str">
        <f>IF(IFERROR(_xlfn.XLOOKUP($D33,Respuesta!$C:$C,Respuesta!$A:$A),0) = 0,"", _xlfn.XLOOKUP($D33,Respuesta!$C:$C,Respuesta!$A:$A))</f>
        <v/>
      </c>
      <c r="F33" s="32"/>
      <c r="G33" s="33" t="str">
        <f>IF(IFERROR(_xlfn.XLOOKUP($AB34,Respuesta!$B:$B,Respuesta!$E:$E),0) =0,"",(_xlfn.XLOOKUP($AB34,Respuesta!$B:$B,Respuesta!$E:$E)))</f>
        <v/>
      </c>
      <c r="H33" s="32"/>
      <c r="I33" s="34"/>
      <c r="W33" s="27"/>
      <c r="X33" s="27"/>
      <c r="Y33" s="27"/>
    </row>
    <row r="34" spans="1:25" ht="30" hidden="1" customHeight="1">
      <c r="A34" s="5"/>
      <c r="D34" s="3" t="str">
        <f t="shared" si="1"/>
        <v/>
      </c>
      <c r="E34" s="3" t="str">
        <f>IF(IFERROR(_xlfn.XLOOKUP($D34,Respuesta!$C:$C,Respuesta!$A:$A),0) = 0,"", _xlfn.XLOOKUP($D34,Respuesta!$C:$C,Respuesta!$A:$A))</f>
        <v/>
      </c>
      <c r="F34" s="32"/>
      <c r="G34" s="33" t="str">
        <f>IF(IFERROR(_xlfn.XLOOKUP($AB35,Respuesta!$B:$B,Respuesta!$E:$E),0) =0,"",(_xlfn.XLOOKUP($AB35,Respuesta!$B:$B,Respuesta!$E:$E)))</f>
        <v/>
      </c>
      <c r="H34" s="32"/>
      <c r="I34" s="34"/>
      <c r="W34" s="27"/>
      <c r="X34" s="27"/>
      <c r="Y34" s="27"/>
    </row>
    <row r="35" spans="1:25" ht="30" hidden="1" customHeight="1">
      <c r="A35" s="5"/>
      <c r="D35" s="3" t="str">
        <f t="shared" si="1"/>
        <v/>
      </c>
      <c r="E35" s="3" t="str">
        <f>IF(IFERROR(_xlfn.XLOOKUP($D35,Respuesta!$C:$C,Respuesta!$A:$A),0) = 0,"", _xlfn.XLOOKUP($D35,Respuesta!$C:$C,Respuesta!$A:$A))</f>
        <v/>
      </c>
      <c r="F35" s="32"/>
      <c r="G35" s="33" t="str">
        <f>IF(IFERROR(_xlfn.XLOOKUP($AB36,Respuesta!$B:$B,Respuesta!$E:$E),0) =0,"",(_xlfn.XLOOKUP($AB36,Respuesta!$B:$B,Respuesta!$E:$E)))</f>
        <v/>
      </c>
      <c r="H35" s="32"/>
      <c r="I35" s="34"/>
      <c r="W35" s="27"/>
      <c r="X35" s="27"/>
      <c r="Y35" s="27"/>
    </row>
    <row r="36" spans="1:25" ht="30" hidden="1" customHeight="1">
      <c r="A36" s="5"/>
      <c r="D36" s="3" t="str">
        <f t="shared" si="1"/>
        <v/>
      </c>
      <c r="E36" s="3" t="str">
        <f>IF(IFERROR(_xlfn.XLOOKUP($D36,Respuesta!$C:$C,Respuesta!$A:$A),0) = 0,"", _xlfn.XLOOKUP($D36,Respuesta!$C:$C,Respuesta!$A:$A))</f>
        <v/>
      </c>
      <c r="F36" s="32"/>
      <c r="G36" s="33" t="str">
        <f>IF(IFERROR(_xlfn.XLOOKUP($AB37,Respuesta!$B:$B,Respuesta!$E:$E),0) =0,"",(_xlfn.XLOOKUP($AB37,Respuesta!$B:$B,Respuesta!$E:$E)))</f>
        <v/>
      </c>
      <c r="H36" s="32"/>
      <c r="I36" s="34"/>
      <c r="W36" s="27"/>
      <c r="X36" s="27"/>
      <c r="Y36" s="27"/>
    </row>
  </sheetData>
  <sheetProtection algorithmName="SHA-512" hashValue="57HQ/+t2duKq6+8p+HvRLJ5/2OLXvteBfu9TekbIDQhupHeVwUzsPuREHDSsFDAh/2WPnG07JEIuU8b8AW13JA==" saltValue="ZKOdL5SAtmpF+0+qi2tYAQ==" spinCount="100000" sheet="1" objects="1" scenarios="1"/>
  <pageMargins left="0.7" right="0.7" top="0.75" bottom="0.75" header="0.3" footer="0.3"/>
  <pageSetup orientation="portrait" r:id="rId1"/>
  <drawing r:id="rId2"/>
  <tableParts count="1">
    <tablePart r:id="rId3"/>
  </tablePar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20BC1-5CC2-4191-AEFF-F763C8789C9C}">
  <sheetPr codeName="Sheet18">
    <tabColor rgb="FF78BE20"/>
  </sheetPr>
  <dimension ref="A1:V46"/>
  <sheetViews>
    <sheetView showGridLines="0" topLeftCell="H1" zoomScale="80" zoomScaleNormal="80" workbookViewId="0">
      <selection activeCell="O8" sqref="O8"/>
    </sheetView>
  </sheetViews>
  <sheetFormatPr baseColWidth="10" defaultColWidth="0" defaultRowHeight="14.4" customHeight="1" zeroHeight="1"/>
  <cols>
    <col min="1" max="2" width="8.88671875" customWidth="1"/>
    <col min="3" max="3" width="3.44140625" bestFit="1" customWidth="1"/>
    <col min="4" max="4" width="3"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66</v>
      </c>
      <c r="E8" s="25" t="s">
        <v>371</v>
      </c>
      <c r="F8" s="63">
        <f>_xlfn.XLOOKUP($D8,Respuesta!$C:$C,Respuesta!$A:$A)</f>
        <v>4.0999999999999996</v>
      </c>
      <c r="G8" s="26"/>
      <c r="H8" s="7" t="str">
        <f>_xlfn.XLOOKUP($D8,Preguntas!$C:$C,Preguntas!$D:$D)</f>
        <v>Is there an assessment that identifies whether there are local communities that are potentially affected by my activities?</v>
      </c>
      <c r="I8" s="2"/>
      <c r="J8" s="2"/>
      <c r="K8" s="2"/>
      <c r="L8" s="2"/>
      <c r="M8" s="5"/>
      <c r="N8" s="5"/>
      <c r="O8" s="5"/>
      <c r="P8" s="5"/>
      <c r="Q8" s="5"/>
      <c r="R8" s="5"/>
      <c r="S8" s="5"/>
      <c r="T8" s="114"/>
    </row>
    <row r="9" spans="1:22" ht="25.8" customHeight="1">
      <c r="A9" s="5"/>
      <c r="B9" s="2"/>
      <c r="G9" s="2"/>
      <c r="H9" s="2"/>
      <c r="I9" s="132" t="str">
        <f>_xlfn.XLOOKUP(V9,Respuesta!$B:$B,Respuesta!$E:$E)</f>
        <v xml:space="preserve"> Assesment of local communities.</v>
      </c>
      <c r="J9" s="133"/>
      <c r="K9" s="133"/>
      <c r="L9" s="133"/>
      <c r="M9" s="5"/>
      <c r="N9" s="5"/>
      <c r="O9" s="5"/>
      <c r="P9" s="5"/>
      <c r="Q9" s="5"/>
      <c r="R9" s="5"/>
      <c r="S9" s="5"/>
      <c r="T9" s="114">
        <v>2</v>
      </c>
      <c r="U9">
        <f>+D8</f>
        <v>66</v>
      </c>
      <c r="V9" t="str">
        <f>_xlfn.CONCAT(U9,T9)</f>
        <v>662</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67</v>
      </c>
      <c r="E11" s="12" t="s">
        <v>371</v>
      </c>
      <c r="F11" s="45">
        <f>_xlfn.XLOOKUP($D11,Respuesta!$C:$C,Respuesta!$A:$A)</f>
        <v>4.0999999999999996</v>
      </c>
      <c r="G11" s="2"/>
      <c r="H11" s="7" t="str">
        <f>_xlfn.XLOOKUP($D11,Preguntas!$C:$C,Preguntas!$D:$D)</f>
        <v>Does the assessment identify any local communities that are potentially affected by my activities?</v>
      </c>
      <c r="I11" s="2"/>
      <c r="J11" s="2"/>
      <c r="K11" s="2"/>
      <c r="L11" s="2"/>
      <c r="M11" s="5"/>
      <c r="N11" s="5"/>
      <c r="O11" s="5"/>
      <c r="P11" s="5"/>
      <c r="Q11" s="5"/>
      <c r="R11" s="5"/>
      <c r="S11" s="5"/>
      <c r="T11" s="114"/>
    </row>
    <row r="12" spans="1:22" ht="46.8" customHeight="1">
      <c r="A12" s="5"/>
      <c r="B12" s="2"/>
      <c r="G12" s="2"/>
      <c r="H12" s="2"/>
      <c r="I12" s="134" t="str">
        <f>_xlfn.XLOOKUP($V12,Respuesta!$B:$B,Respuesta!$E:$E)</f>
        <v>Identify directly and indirectly affected communities and their rights mentioned in the indicator. / Identification of  the affected communities´rights.</v>
      </c>
      <c r="J12" s="135"/>
      <c r="K12" s="135"/>
      <c r="L12" s="135"/>
      <c r="M12" s="5"/>
      <c r="N12" s="5"/>
      <c r="O12" s="5"/>
      <c r="P12" s="5"/>
      <c r="Q12" s="5"/>
      <c r="R12" s="5"/>
      <c r="S12" s="5"/>
      <c r="T12" s="114">
        <v>2</v>
      </c>
      <c r="U12">
        <f>D11</f>
        <v>67</v>
      </c>
      <c r="V12" t="str">
        <f>_xlfn.CONCAT(U12,T12)</f>
        <v>672</v>
      </c>
    </row>
    <row r="13" spans="1:22" ht="10.199999999999999" hidden="1"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68</v>
      </c>
      <c r="E14" s="25" t="s">
        <v>371</v>
      </c>
      <c r="F14" s="63">
        <f>_xlfn.XLOOKUP($D14,Respuesta!$C:$C,Respuesta!$A:$A)</f>
        <v>4.0999999999999996</v>
      </c>
      <c r="G14" s="2"/>
      <c r="H14" s="7" t="str">
        <f>_xlfn.XLOOKUP($D14,Preguntas!$C:$C,Preguntas!$D:$D)</f>
        <v>Do I know about the local communities’ rights to access or use my forest?</v>
      </c>
      <c r="I14" s="2"/>
      <c r="J14" s="2"/>
      <c r="K14" s="2"/>
      <c r="L14" s="2"/>
      <c r="M14" s="5"/>
      <c r="N14" s="5"/>
      <c r="O14" s="5"/>
      <c r="P14" s="5"/>
      <c r="Q14" s="5"/>
      <c r="R14" s="5"/>
      <c r="S14" s="5"/>
      <c r="T14" s="114"/>
    </row>
    <row r="15" spans="1:22" ht="43.8" customHeight="1">
      <c r="A15" s="5"/>
      <c r="B15" s="2"/>
      <c r="G15" s="2"/>
      <c r="H15" s="2"/>
      <c r="I15" s="134" t="str">
        <f>_xlfn.XLOOKUP($V15,Respuesta!$B:$B,Respuesta!$E:$E)</f>
        <v>Identify if there are disputed tenure or use rights. /  Means by which the organization addresses community aspirations regarding forest management.</v>
      </c>
      <c r="J15" s="135"/>
      <c r="K15" s="135"/>
      <c r="L15" s="135"/>
      <c r="M15" s="5"/>
      <c r="N15" s="5"/>
      <c r="O15" s="5"/>
      <c r="P15" s="5"/>
      <c r="Q15" s="5"/>
      <c r="R15" s="5"/>
      <c r="S15" s="5"/>
      <c r="T15" s="114">
        <v>2</v>
      </c>
      <c r="U15">
        <f>+D14</f>
        <v>68</v>
      </c>
      <c r="V15" t="str">
        <f>_xlfn.CONCAT(U15,T15)</f>
        <v>682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69</v>
      </c>
      <c r="E17" s="25" t="s">
        <v>371</v>
      </c>
      <c r="F17" s="63">
        <f>_xlfn.XLOOKUP($D17,Respuesta!$C:$C,Respuesta!$A:$A)</f>
        <v>4.2</v>
      </c>
      <c r="G17" s="2"/>
      <c r="H17" s="7" t="str">
        <f>_xlfn.XLOOKUP($D17,Preguntas!$C:$C,Preguntas!$D:$D)</f>
        <v>Have I informed the communities about how they can comment on my management activities to protect their rights?</v>
      </c>
      <c r="I17" s="2"/>
      <c r="J17" s="2"/>
      <c r="K17" s="2"/>
      <c r="L17" s="2"/>
      <c r="M17" s="5"/>
      <c r="N17" s="5"/>
      <c r="O17" s="5"/>
      <c r="P17" s="5"/>
      <c r="Q17" s="11"/>
      <c r="R17" s="5"/>
      <c r="S17" s="5"/>
      <c r="T17" s="114"/>
    </row>
    <row r="18" spans="1:22" ht="44.4" customHeight="1">
      <c r="A18" s="5"/>
      <c r="B18" s="2"/>
      <c r="G18" s="2"/>
      <c r="H18" s="2"/>
      <c r="I18" s="134" t="str">
        <f>_xlfn.XLOOKUP($V18,Respuesta!$B:$B,Respuesta!$E:$E)</f>
        <v>Inform communities about the options for commenting on management activities when there are rights that may be affected.</v>
      </c>
      <c r="J18" s="135"/>
      <c r="K18" s="135"/>
      <c r="L18" s="135"/>
      <c r="M18" s="5"/>
      <c r="N18" s="5"/>
      <c r="O18" s="5"/>
      <c r="P18" s="5"/>
      <c r="Q18" s="5"/>
      <c r="R18" s="5"/>
      <c r="S18" s="5"/>
      <c r="T18" s="114">
        <v>2</v>
      </c>
      <c r="U18">
        <f>D17</f>
        <v>69</v>
      </c>
      <c r="V18" t="str">
        <f>_xlfn.CONCAT(U18,T18)</f>
        <v>692</v>
      </c>
    </row>
    <row r="19" spans="1:22" ht="3" customHeight="1">
      <c r="A19" s="5"/>
      <c r="B19" s="2"/>
      <c r="C19" s="2"/>
      <c r="D19" s="2"/>
      <c r="E19" s="2"/>
      <c r="F19" s="2"/>
      <c r="G19" s="2"/>
      <c r="H19" s="2"/>
      <c r="I19" s="2"/>
      <c r="J19" s="2"/>
      <c r="K19" s="2"/>
      <c r="L19" s="2"/>
      <c r="M19" s="5"/>
      <c r="N19" s="5"/>
      <c r="O19" s="5"/>
      <c r="P19" s="5"/>
      <c r="Q19" s="5"/>
      <c r="R19" s="5"/>
      <c r="S19" s="5"/>
      <c r="T19" s="114"/>
    </row>
    <row r="20" spans="1:22" ht="61.8" customHeight="1">
      <c r="A20" s="5"/>
      <c r="B20" s="2"/>
      <c r="C20" s="25" t="s">
        <v>3</v>
      </c>
      <c r="D20" s="67">
        <f>+D17+1</f>
        <v>70</v>
      </c>
      <c r="E20" s="25" t="s">
        <v>371</v>
      </c>
      <c r="F20" s="63">
        <f>_xlfn.XLOOKUP($D20,Respuesta!$C:$C,Respuesta!$A:$A)</f>
        <v>4.2</v>
      </c>
      <c r="G20" s="2"/>
      <c r="H20" s="7" t="str">
        <f>_xlfn.XLOOKUP($D20,Preguntas!$C:$C,Preguntas!$D:$D)</f>
        <v>Do I violate the rights of local communities?</v>
      </c>
      <c r="I20" s="2"/>
      <c r="J20" s="2"/>
      <c r="K20" s="2"/>
      <c r="L20" s="2"/>
      <c r="M20" s="5"/>
      <c r="N20" s="5"/>
      <c r="O20" s="5"/>
      <c r="P20" s="5"/>
      <c r="Q20" s="5"/>
      <c r="R20" s="5"/>
      <c r="S20" s="5"/>
      <c r="T20" s="114"/>
    </row>
    <row r="21" spans="1:22" ht="31.8" customHeight="1">
      <c r="A21" s="5"/>
      <c r="B21" s="2"/>
      <c r="G21" s="2"/>
      <c r="H21" s="2"/>
      <c r="I21" s="134" t="str">
        <f>_xlfn.XLOOKUP($V21,Respuesta!$B:$B,Respuesta!$E:$E)</f>
        <v>Do not violate the rights of communities</v>
      </c>
      <c r="J21" s="135"/>
      <c r="K21" s="135"/>
      <c r="L21" s="135"/>
      <c r="M21" s="5"/>
      <c r="N21" s="5"/>
      <c r="O21" s="5"/>
      <c r="P21" s="5"/>
      <c r="Q21" s="5"/>
      <c r="R21" s="5"/>
      <c r="S21" s="5"/>
      <c r="T21" s="114">
        <v>1</v>
      </c>
      <c r="U21">
        <f>D20</f>
        <v>70</v>
      </c>
      <c r="V21" t="str">
        <f>_xlfn.CONCAT(U21,T21)</f>
        <v>701</v>
      </c>
    </row>
    <row r="22" spans="1:22" ht="84" customHeight="1">
      <c r="A22" s="5"/>
      <c r="B22" s="27"/>
      <c r="C22" s="64" t="s">
        <v>3</v>
      </c>
      <c r="D22" s="67">
        <f>+D20+1</f>
        <v>71</v>
      </c>
      <c r="E22" s="64" t="s">
        <v>371</v>
      </c>
      <c r="F22" s="66">
        <f>_xlfn.XLOOKUP($D22,Respuesta!$C:$C,Respuesta!$A:$A)</f>
        <v>4.2</v>
      </c>
      <c r="G22" s="27"/>
      <c r="H22" s="61" t="str">
        <f>_xlfn.XLOOKUP($D22,Preguntas!$C:$C,Preguntas!$D:$D)</f>
        <v>If the management activities violate the rights of communities 
Do I stop the management activities and correct the situation?</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33" customHeight="1">
      <c r="A24" s="5"/>
      <c r="B24" s="27"/>
      <c r="C24" s="27"/>
      <c r="D24" s="27"/>
      <c r="E24" s="27"/>
      <c r="F24" s="27"/>
      <c r="G24" s="27"/>
      <c r="H24" s="27"/>
      <c r="I24" s="134" t="str">
        <f>_xlfn.XLOOKUP($V24,Respuesta!$B:$B,Respuesta!$E:$E)</f>
        <v xml:space="preserve">
Changes in management activities if rights have been violated.
</v>
      </c>
      <c r="J24" s="135"/>
      <c r="K24" s="135"/>
      <c r="L24" s="135"/>
      <c r="M24" s="5"/>
      <c r="N24" s="5"/>
      <c r="O24" s="5"/>
      <c r="P24" s="5"/>
      <c r="Q24" s="5"/>
      <c r="R24" s="5"/>
      <c r="S24" s="5"/>
      <c r="T24" s="114">
        <v>2</v>
      </c>
      <c r="U24">
        <f>D22</f>
        <v>71</v>
      </c>
      <c r="V24" t="str">
        <f>_xlfn.CONCAT(U24,T24)</f>
        <v>712</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72</v>
      </c>
      <c r="E26" s="64" t="s">
        <v>371</v>
      </c>
      <c r="F26" s="66">
        <f>_xlfn.XLOOKUP($D26,Respuesta!$C:$C,Respuesta!$A:$A)</f>
        <v>4.2</v>
      </c>
      <c r="G26" s="27"/>
      <c r="H26" s="61" t="str">
        <f>_xlfn.XLOOKUP($D26,Preguntas!$C:$C,Preguntas!$D:$D)</f>
        <v>If my management activities affect the rights of the communities, have they given their free, prior and informed consent?</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65.400000000000006" customHeight="1">
      <c r="A28" s="5"/>
      <c r="B28" s="27"/>
      <c r="C28" s="27"/>
      <c r="D28" s="27"/>
      <c r="E28" s="27"/>
      <c r="F28" s="27"/>
      <c r="G28" s="27"/>
      <c r="H28" s="27"/>
      <c r="I28" s="132" t="str">
        <f>_xlfn.XLOOKUP($V28,Respuesta!$B:$B,Respuesta!$E:$E)</f>
        <v>Training: Methodology about process for a  free, prior and informed consent. / Seek free, prior and informed consent  from potentially affected Communitiess for my forestry activities.</v>
      </c>
      <c r="J28" s="133"/>
      <c r="K28" s="133"/>
      <c r="L28" s="133"/>
      <c r="M28" s="5"/>
      <c r="N28" s="5"/>
      <c r="O28" s="5"/>
      <c r="P28" s="5"/>
      <c r="Q28" s="5"/>
      <c r="R28" s="5"/>
      <c r="S28" s="5"/>
      <c r="T28" s="114">
        <v>2</v>
      </c>
      <c r="U28">
        <f>D26</f>
        <v>72</v>
      </c>
      <c r="V28" t="str">
        <f>_xlfn.CONCAT(U28,T28)</f>
        <v>722</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73</v>
      </c>
      <c r="E30" s="64" t="s">
        <v>371</v>
      </c>
      <c r="F30" s="66">
        <f>_xlfn.XLOOKUP($D30,Respuesta!$C:$C,Respuesta!$A:$A)</f>
        <v>4.3</v>
      </c>
      <c r="G30" s="27"/>
      <c r="H30" s="61" t="str">
        <f>_xlfn.XLOOKUP($D30,Preguntas!$C:$C,Preguntas!$D:$D)</f>
        <v>Do I prefer use local workers and services?</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57" customHeight="1">
      <c r="A32" s="5"/>
      <c r="B32" s="27"/>
      <c r="C32" s="27"/>
      <c r="D32" s="27"/>
      <c r="E32" s="27"/>
      <c r="F32" s="27"/>
      <c r="G32" s="27"/>
      <c r="H32" s="27"/>
      <c r="I32" s="132" t="str">
        <f>_xlfn.XLOOKUP($V32,Respuesta!$B:$B,Respuesta!$E:$E)</f>
        <v xml:space="preserve">Demonstrable actions to give preference to local employment and services. /  Contracting and employment procedure includes preference for local employment and services.
</v>
      </c>
      <c r="J32" s="133"/>
      <c r="K32" s="133"/>
      <c r="L32" s="133"/>
      <c r="M32" s="5"/>
      <c r="N32" s="5"/>
      <c r="O32" s="5"/>
      <c r="P32" s="5"/>
      <c r="Q32" s="5"/>
      <c r="R32" s="5"/>
      <c r="S32" s="5"/>
      <c r="T32" s="114">
        <v>2</v>
      </c>
      <c r="U32">
        <f>D30</f>
        <v>73</v>
      </c>
      <c r="V32" t="str">
        <f>_xlfn.CONCAT(U32,T32)</f>
        <v>732</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74</v>
      </c>
      <c r="E34" s="64" t="s">
        <v>371</v>
      </c>
      <c r="F34" s="66">
        <f>_xlfn.XLOOKUP($D34,Respuesta!$C:$C,Respuesta!$A:$A)</f>
        <v>4.4000000000000004</v>
      </c>
      <c r="G34" s="27"/>
      <c r="H34" s="61" t="str">
        <f>_xlfn.XLOOKUP($D34,Preguntas!$C:$C,Preguntas!$D:$D)</f>
        <v>Do I participate in social and economic development activities in my community or region?</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68.400000000000006" customHeight="1">
      <c r="A36" s="5"/>
      <c r="B36" s="27"/>
      <c r="C36" s="27"/>
      <c r="D36" s="27"/>
      <c r="E36" s="27"/>
      <c r="F36" s="27"/>
      <c r="G36" s="27"/>
      <c r="H36" s="27"/>
      <c r="I36" s="134" t="str">
        <f>_xlfn.XLOOKUP($V36,Respuesta!$B:$B,Respuesta!$E:$E)</f>
        <v>Implement activities that support local development. / Identify with the communities´ opportunities for local development.Record activities that contribute to local development. / Involve local communities in identifying development opportunities.</v>
      </c>
      <c r="J36" s="135"/>
      <c r="K36" s="135"/>
      <c r="L36" s="135"/>
      <c r="M36" s="5"/>
      <c r="N36" s="5"/>
      <c r="O36" s="5"/>
      <c r="P36" s="5"/>
      <c r="Q36" s="5"/>
      <c r="R36" s="5"/>
      <c r="S36" s="5"/>
      <c r="T36" s="114">
        <v>2</v>
      </c>
      <c r="U36">
        <f>D34</f>
        <v>74</v>
      </c>
      <c r="V36" t="str">
        <f>_xlfn.CONCAT(U36,T36)</f>
        <v>742</v>
      </c>
    </row>
    <row r="37" spans="1:22" ht="34.200000000000003" customHeight="1">
      <c r="A37" s="5"/>
      <c r="B37" s="27"/>
      <c r="C37" s="64" t="s">
        <v>3</v>
      </c>
      <c r="D37" s="67">
        <f>+D34+1</f>
        <v>75</v>
      </c>
      <c r="E37" s="64" t="s">
        <v>371</v>
      </c>
      <c r="F37" s="66">
        <f>_xlfn.XLOOKUP($D37,Respuesta!$C:$C,Respuesta!$A:$A)</f>
        <v>4.5</v>
      </c>
      <c r="G37" s="27"/>
      <c r="H37" s="62" t="str">
        <f>+_xlfn.XLOOKUP(D37,Preguntas!C:C,Preguntas!D:D)</f>
        <v>Do I identify significant negativ impacts of my management activities on the local communities ?</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31.2" customHeight="1">
      <c r="A39" s="5"/>
      <c r="B39" s="27"/>
      <c r="C39" s="27"/>
      <c r="D39" s="27"/>
      <c r="E39" s="27"/>
      <c r="F39" s="27"/>
      <c r="G39" s="27"/>
      <c r="H39" s="27"/>
      <c r="I39" s="132" t="str">
        <f>_xlfn.XLOOKUP($V39,Respuesta!$B:$B,Respuesta!$E:$E)</f>
        <v>Thank you. Continue with the next question.</v>
      </c>
      <c r="J39" s="133"/>
      <c r="K39" s="133"/>
      <c r="L39" s="133"/>
      <c r="M39" s="5"/>
      <c r="N39" s="5"/>
      <c r="O39" s="5"/>
      <c r="P39" s="5"/>
      <c r="Q39" s="5"/>
      <c r="R39" s="5"/>
      <c r="S39" s="5"/>
      <c r="T39" s="114">
        <v>1</v>
      </c>
      <c r="U39">
        <f>D37</f>
        <v>75</v>
      </c>
      <c r="V39" t="str">
        <f>_xlfn.CONCAT(U39,T39)</f>
        <v>751</v>
      </c>
    </row>
    <row r="40" spans="1:22" ht="14.4" customHeight="1">
      <c r="A40" s="5"/>
      <c r="B40" s="27"/>
      <c r="C40" s="27"/>
      <c r="D40" s="27"/>
      <c r="E40" s="27"/>
      <c r="F40" s="27"/>
      <c r="G40" s="27"/>
      <c r="H40" s="27"/>
      <c r="M40" s="5"/>
      <c r="N40" s="5"/>
      <c r="O40" s="5"/>
      <c r="P40" s="5"/>
      <c r="Q40" s="5"/>
      <c r="R40" s="5"/>
      <c r="S40" s="5"/>
    </row>
    <row r="41" spans="1:22" ht="14.4" customHeight="1">
      <c r="A41" s="5"/>
      <c r="B41" s="27"/>
      <c r="C41" s="27"/>
      <c r="D41" s="27"/>
      <c r="E41" s="27"/>
      <c r="F41" s="27"/>
      <c r="G41" s="27"/>
      <c r="H41" s="27"/>
      <c r="M41" s="5"/>
      <c r="N41" s="5"/>
      <c r="O41" s="5"/>
      <c r="P41" s="5"/>
      <c r="Q41" s="5"/>
      <c r="R41" s="5"/>
      <c r="S41" s="5"/>
    </row>
    <row r="42" spans="1:22" ht="14.4" customHeight="1">
      <c r="A42" s="5"/>
      <c r="M42" s="5"/>
      <c r="N42" s="5"/>
      <c r="O42" s="5"/>
      <c r="P42" s="5"/>
      <c r="Q42" s="5"/>
      <c r="R42" s="5"/>
      <c r="S42" s="5"/>
    </row>
    <row r="43" spans="1:22" ht="14.4" customHeight="1">
      <c r="A43" s="5"/>
      <c r="M43" s="5"/>
      <c r="N43" s="5"/>
      <c r="O43" s="5"/>
      <c r="P43" s="5"/>
      <c r="Q43" s="5"/>
      <c r="R43" s="5"/>
      <c r="S43" s="5"/>
    </row>
    <row r="44" spans="1:22" ht="14.4" customHeight="1">
      <c r="A44" s="5"/>
      <c r="M44" s="5"/>
      <c r="N44" s="5"/>
      <c r="O44" s="5"/>
      <c r="P44" s="5"/>
      <c r="Q44" s="5"/>
      <c r="R44" s="5"/>
      <c r="S44" s="5"/>
    </row>
    <row r="45" spans="1:22" ht="14.4" customHeight="1">
      <c r="A45" s="5"/>
      <c r="B45" s="5"/>
      <c r="C45" s="5"/>
      <c r="D45" s="5"/>
      <c r="E45" s="5"/>
      <c r="F45" s="5"/>
      <c r="G45" s="5"/>
      <c r="H45" s="5"/>
      <c r="I45" s="5"/>
      <c r="J45" s="5"/>
      <c r="K45" s="5"/>
      <c r="L45" s="5"/>
      <c r="M45" s="5"/>
      <c r="N45" s="5"/>
      <c r="O45" s="5"/>
      <c r="P45" s="5"/>
      <c r="Q45" s="5"/>
      <c r="R45" s="5"/>
      <c r="S45" s="5"/>
    </row>
    <row r="46" spans="1:22" s="5" customFormat="1" ht="14.4" customHeight="1"/>
  </sheetData>
  <sheetProtection algorithmName="SHA-512" hashValue="UzH2leua5h1H9uZMPvguyJUN5rkPuVi0K1yVuUHAElcZeN3xpH6Nx9kwPd47kvG26fn9JOPjaz8FPFx6UqoaOw==" saltValue="YsEDgKjABcnSbNJqYU22fQ==" spinCount="100000" sheet="1" objects="1" scenarios="1"/>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26625"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26625" r:id="rId4" name="OptionButton1"/>
      </mc:Fallback>
    </mc:AlternateContent>
    <mc:AlternateContent xmlns:mc="http://schemas.openxmlformats.org/markup-compatibility/2006">
      <mc:Choice Requires="x14">
        <control shapeId="26626" r:id="rId6" name="OptionButton2">
          <controlPr defaultSize="0" autoLine="0" autoPict="0" r:id="rId7">
            <anchor moveWithCells="1">
              <from>
                <xdr:col>7</xdr:col>
                <xdr:colOff>1844040</xdr:colOff>
                <xdr:row>8</xdr:row>
                <xdr:rowOff>76200</xdr:rowOff>
              </from>
              <to>
                <xdr:col>7</xdr:col>
                <xdr:colOff>3124200</xdr:colOff>
                <xdr:row>9</xdr:row>
                <xdr:rowOff>22860</xdr:rowOff>
              </to>
            </anchor>
          </controlPr>
        </control>
      </mc:Choice>
      <mc:Fallback>
        <control shapeId="26626" r:id="rId6" name="OptionButton2"/>
      </mc:Fallback>
    </mc:AlternateContent>
    <mc:AlternateContent xmlns:mc="http://schemas.openxmlformats.org/markup-compatibility/2006">
      <mc:Choice Requires="x14">
        <control shapeId="26627"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26627" r:id="rId8" name="OptionButton3"/>
      </mc:Fallback>
    </mc:AlternateContent>
    <mc:AlternateContent xmlns:mc="http://schemas.openxmlformats.org/markup-compatibility/2006">
      <mc:Choice Requires="x14">
        <control shapeId="26628"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26628" r:id="rId10" name="OptionButton4"/>
      </mc:Fallback>
    </mc:AlternateContent>
    <mc:AlternateContent xmlns:mc="http://schemas.openxmlformats.org/markup-compatibility/2006">
      <mc:Choice Requires="x14">
        <control shapeId="26629"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26629" r:id="rId12" name="OptionButton5"/>
      </mc:Fallback>
    </mc:AlternateContent>
    <mc:AlternateContent xmlns:mc="http://schemas.openxmlformats.org/markup-compatibility/2006">
      <mc:Choice Requires="x14">
        <control shapeId="26630"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26630" r:id="rId14" name="OptionButton6"/>
      </mc:Fallback>
    </mc:AlternateContent>
    <mc:AlternateContent xmlns:mc="http://schemas.openxmlformats.org/markup-compatibility/2006">
      <mc:Choice Requires="x14">
        <control shapeId="26631" r:id="rId16" name="OptionButton7">
          <controlPr defaultSize="0" autoLine="0" autoPict="0" r:id="rId17">
            <anchor moveWithCells="1">
              <from>
                <xdr:col>7</xdr:col>
                <xdr:colOff>106680</xdr:colOff>
                <xdr:row>17</xdr:row>
                <xdr:rowOff>160020</xdr:rowOff>
              </from>
              <to>
                <xdr:col>7</xdr:col>
                <xdr:colOff>563880</xdr:colOff>
                <xdr:row>17</xdr:row>
                <xdr:rowOff>388620</xdr:rowOff>
              </to>
            </anchor>
          </controlPr>
        </control>
      </mc:Choice>
      <mc:Fallback>
        <control shapeId="26631" r:id="rId16" name="OptionButton7"/>
      </mc:Fallback>
    </mc:AlternateContent>
    <mc:AlternateContent xmlns:mc="http://schemas.openxmlformats.org/markup-compatibility/2006">
      <mc:Choice Requires="x14">
        <control shapeId="26632" r:id="rId18" name="OptionButton8">
          <controlPr defaultSize="0" autoLine="0" autoPict="0" r:id="rId19">
            <anchor moveWithCells="1">
              <from>
                <xdr:col>7</xdr:col>
                <xdr:colOff>1844040</xdr:colOff>
                <xdr:row>17</xdr:row>
                <xdr:rowOff>160020</xdr:rowOff>
              </from>
              <to>
                <xdr:col>7</xdr:col>
                <xdr:colOff>3124200</xdr:colOff>
                <xdr:row>17</xdr:row>
                <xdr:rowOff>388620</xdr:rowOff>
              </to>
            </anchor>
          </controlPr>
        </control>
      </mc:Choice>
      <mc:Fallback>
        <control shapeId="26632" r:id="rId18" name="OptionButton8"/>
      </mc:Fallback>
    </mc:AlternateContent>
    <mc:AlternateContent xmlns:mc="http://schemas.openxmlformats.org/markup-compatibility/2006">
      <mc:Choice Requires="x14">
        <control shapeId="26633"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26633" r:id="rId20" name="OptionButton9"/>
      </mc:Fallback>
    </mc:AlternateContent>
    <mc:AlternateContent xmlns:mc="http://schemas.openxmlformats.org/markup-compatibility/2006">
      <mc:Choice Requires="x14">
        <control shapeId="26634"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26634" r:id="rId22" name="OptionButton10"/>
      </mc:Fallback>
    </mc:AlternateContent>
    <mc:AlternateContent xmlns:mc="http://schemas.openxmlformats.org/markup-compatibility/2006">
      <mc:Choice Requires="x14">
        <control shapeId="26635"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26635" r:id="rId24" name="OptionButton11"/>
      </mc:Fallback>
    </mc:AlternateContent>
    <mc:AlternateContent xmlns:mc="http://schemas.openxmlformats.org/markup-compatibility/2006">
      <mc:Choice Requires="x14">
        <control shapeId="26636"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26636" r:id="rId26" name="OptionButton12"/>
      </mc:Fallback>
    </mc:AlternateContent>
    <mc:AlternateContent xmlns:mc="http://schemas.openxmlformats.org/markup-compatibility/2006">
      <mc:Choice Requires="x14">
        <control shapeId="26637"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26637" r:id="rId28" name="OptionButton13"/>
      </mc:Fallback>
    </mc:AlternateContent>
    <mc:AlternateContent xmlns:mc="http://schemas.openxmlformats.org/markup-compatibility/2006">
      <mc:Choice Requires="x14">
        <control shapeId="26638" r:id="rId30" name="OptionButton14">
          <controlPr defaultSize="0" autoLine="0" r:id="rId31">
            <anchor moveWithCells="1">
              <from>
                <xdr:col>7</xdr:col>
                <xdr:colOff>929640</xdr:colOff>
                <xdr:row>17</xdr:row>
                <xdr:rowOff>144780</xdr:rowOff>
              </from>
              <to>
                <xdr:col>7</xdr:col>
                <xdr:colOff>1432560</xdr:colOff>
                <xdr:row>17</xdr:row>
                <xdr:rowOff>373380</xdr:rowOff>
              </to>
            </anchor>
          </controlPr>
        </control>
      </mc:Choice>
      <mc:Fallback>
        <control shapeId="26638" r:id="rId30" name="OptionButton14"/>
      </mc:Fallback>
    </mc:AlternateContent>
    <mc:AlternateContent xmlns:mc="http://schemas.openxmlformats.org/markup-compatibility/2006">
      <mc:Choice Requires="x14">
        <control shapeId="26639"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26639" r:id="rId32" name="OptionButton15"/>
      </mc:Fallback>
    </mc:AlternateContent>
    <mc:AlternateContent xmlns:mc="http://schemas.openxmlformats.org/markup-compatibility/2006">
      <mc:Choice Requires="x14">
        <control shapeId="26640"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26640" r:id="rId34" name="OptionButton16"/>
      </mc:Fallback>
    </mc:AlternateContent>
    <mc:AlternateContent xmlns:mc="http://schemas.openxmlformats.org/markup-compatibility/2006">
      <mc:Choice Requires="x14">
        <control shapeId="26641"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26641" r:id="rId36" name="OptionButton17"/>
      </mc:Fallback>
    </mc:AlternateContent>
    <mc:AlternateContent xmlns:mc="http://schemas.openxmlformats.org/markup-compatibility/2006">
      <mc:Choice Requires="x14">
        <control shapeId="26642"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26642" r:id="rId38" name="OptionButton18"/>
      </mc:Fallback>
    </mc:AlternateContent>
    <mc:AlternateContent xmlns:mc="http://schemas.openxmlformats.org/markup-compatibility/2006">
      <mc:Choice Requires="x14">
        <control shapeId="26643"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26643" r:id="rId40" name="OptionButton19"/>
      </mc:Fallback>
    </mc:AlternateContent>
    <mc:AlternateContent xmlns:mc="http://schemas.openxmlformats.org/markup-compatibility/2006">
      <mc:Choice Requires="x14">
        <control shapeId="26644"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26644" r:id="rId42" name="OptionButton20"/>
      </mc:Fallback>
    </mc:AlternateContent>
    <mc:AlternateContent xmlns:mc="http://schemas.openxmlformats.org/markup-compatibility/2006">
      <mc:Choice Requires="x14">
        <control shapeId="26645"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26645" r:id="rId44" name="OptionButton21"/>
      </mc:Fallback>
    </mc:AlternateContent>
    <mc:AlternateContent xmlns:mc="http://schemas.openxmlformats.org/markup-compatibility/2006">
      <mc:Choice Requires="x14">
        <control shapeId="26646"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26646" r:id="rId46" name="OptionButton22"/>
      </mc:Fallback>
    </mc:AlternateContent>
    <mc:AlternateContent xmlns:mc="http://schemas.openxmlformats.org/markup-compatibility/2006">
      <mc:Choice Requires="x14">
        <control shapeId="26647"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26647" r:id="rId48" name="OptionButton23"/>
      </mc:Fallback>
    </mc:AlternateContent>
    <mc:AlternateContent xmlns:mc="http://schemas.openxmlformats.org/markup-compatibility/2006">
      <mc:Choice Requires="x14">
        <control shapeId="26648"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26648" r:id="rId50" name="OptionButton24"/>
      </mc:Fallback>
    </mc:AlternateContent>
    <mc:AlternateContent xmlns:mc="http://schemas.openxmlformats.org/markup-compatibility/2006">
      <mc:Choice Requires="x14">
        <control shapeId="26649"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26649" r:id="rId52" name="OptionButton25"/>
      </mc:Fallback>
    </mc:AlternateContent>
    <mc:AlternateContent xmlns:mc="http://schemas.openxmlformats.org/markup-compatibility/2006">
      <mc:Choice Requires="x14">
        <control shapeId="26650"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26650" r:id="rId54" name="OptionButton26"/>
      </mc:Fallback>
    </mc:AlternateContent>
    <mc:AlternateContent xmlns:mc="http://schemas.openxmlformats.org/markup-compatibility/2006">
      <mc:Choice Requires="x14">
        <control shapeId="26651"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26651" r:id="rId56" name="OptionButton27"/>
      </mc:Fallback>
    </mc:AlternateContent>
    <mc:AlternateContent xmlns:mc="http://schemas.openxmlformats.org/markup-compatibility/2006">
      <mc:Choice Requires="x14">
        <control shapeId="26652"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26652" r:id="rId58" name="OptionButton28"/>
      </mc:Fallback>
    </mc:AlternateContent>
    <mc:AlternateContent xmlns:mc="http://schemas.openxmlformats.org/markup-compatibility/2006">
      <mc:Choice Requires="x14">
        <control shapeId="26653"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26653" r:id="rId60" name="OptionButton29"/>
      </mc:Fallback>
    </mc:AlternateContent>
    <mc:AlternateContent xmlns:mc="http://schemas.openxmlformats.org/markup-compatibility/2006">
      <mc:Choice Requires="x14">
        <control shapeId="26654"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26654" r:id="rId62" name="OptionButton30"/>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57ACD-EC48-4524-9D53-7218AFA9C64E}">
  <sheetPr codeName="Sheet19">
    <tabColor rgb="FF78BE20"/>
  </sheetPr>
  <dimension ref="A1:V50"/>
  <sheetViews>
    <sheetView showGridLines="0" zoomScale="80" zoomScaleNormal="80" workbookViewId="0">
      <selection activeCell="O3" sqref="O3"/>
    </sheetView>
  </sheetViews>
  <sheetFormatPr baseColWidth="10" defaultColWidth="0" defaultRowHeight="14.4" customHeight="1" zeroHeight="1"/>
  <cols>
    <col min="1" max="2" width="8.88671875" customWidth="1"/>
    <col min="3" max="3" width="3.44140625" bestFit="1" customWidth="1"/>
    <col min="4" max="4" width="3"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76</v>
      </c>
      <c r="E8" s="25" t="s">
        <v>371</v>
      </c>
      <c r="F8" s="63">
        <f>_xlfn.XLOOKUP($D8,Respuesta!$C:$C,Respuesta!$A:$A)</f>
        <v>4.5</v>
      </c>
      <c r="G8" s="26"/>
      <c r="H8" s="7" t="str">
        <f>_xlfn.XLOOKUP($D8,Preguntas!$C:$C,Preguntas!$D:$D)</f>
        <v>Do I avoid creating significant negativ impacts on the local communities?</v>
      </c>
      <c r="I8" s="2"/>
      <c r="J8" s="2"/>
      <c r="K8" s="2"/>
      <c r="L8" s="2"/>
      <c r="M8" s="5"/>
      <c r="N8" s="5"/>
      <c r="O8" s="5"/>
      <c r="P8" s="5"/>
      <c r="Q8" s="5"/>
      <c r="R8" s="5"/>
      <c r="S8" s="5"/>
      <c r="T8" s="114"/>
    </row>
    <row r="9" spans="1:22" ht="26.4" customHeight="1">
      <c r="A9" s="5"/>
      <c r="B9" s="2"/>
      <c r="G9" s="2"/>
      <c r="H9" s="2"/>
      <c r="I9" s="132" t="str">
        <f>_xlfn.XLOOKUP(V9,Respuesta!$B:$B,Respuesta!$E:$E)</f>
        <v>Implement prioritized measures to avoid negative impacts of management activities.</v>
      </c>
      <c r="J9" s="133"/>
      <c r="K9" s="133"/>
      <c r="L9" s="133"/>
      <c r="M9" s="5"/>
      <c r="N9" s="5"/>
      <c r="O9" s="5"/>
      <c r="P9" s="5"/>
      <c r="Q9" s="5"/>
      <c r="R9" s="5"/>
      <c r="S9" s="5"/>
      <c r="T9" s="114">
        <v>2</v>
      </c>
      <c r="U9">
        <f>+D8</f>
        <v>76</v>
      </c>
      <c r="V9" t="str">
        <f>_xlfn.CONCAT(U9,T9)</f>
        <v>762</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77</v>
      </c>
      <c r="E11" s="12" t="s">
        <v>371</v>
      </c>
      <c r="F11" s="45">
        <f>_xlfn.XLOOKUP($D11,Respuesta!$C:$C,Respuesta!$A:$A)</f>
        <v>4.5</v>
      </c>
      <c r="G11" s="2"/>
      <c r="H11" s="7" t="str">
        <f>_xlfn.XLOOKUP($D11,Preguntas!$C:$C,Preguntas!$D:$D)</f>
        <v>Have I tried to fix any significant impacts that have occurred?</v>
      </c>
      <c r="I11" s="2"/>
      <c r="J11" s="2"/>
      <c r="K11" s="2"/>
      <c r="L11" s="2"/>
      <c r="M11" s="5"/>
      <c r="N11" s="5"/>
      <c r="O11" s="5"/>
      <c r="P11" s="5"/>
      <c r="Q11" s="5"/>
      <c r="R11" s="5"/>
      <c r="S11" s="5"/>
      <c r="T11" s="114"/>
    </row>
    <row r="12" spans="1:22" ht="26.4" customHeight="1">
      <c r="A12" s="5"/>
      <c r="B12" s="2"/>
      <c r="G12" s="2"/>
      <c r="H12" s="2"/>
      <c r="I12" s="134" t="str">
        <f>_xlfn.XLOOKUP($V12,Respuesta!$B:$B,Respuesta!$E:$E)</f>
        <v>Fix any significant negativ impact, if that has ocurred.</v>
      </c>
      <c r="J12" s="135"/>
      <c r="K12" s="135"/>
      <c r="L12" s="135"/>
      <c r="M12" s="5"/>
      <c r="N12" s="5"/>
      <c r="O12" s="5"/>
      <c r="P12" s="5"/>
      <c r="Q12" s="5"/>
      <c r="R12" s="5"/>
      <c r="S12" s="5"/>
      <c r="T12" s="114">
        <v>2</v>
      </c>
      <c r="U12">
        <f>D11</f>
        <v>77</v>
      </c>
      <c r="V12" t="str">
        <f>_xlfn.CONCAT(U12,T12)</f>
        <v>772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78</v>
      </c>
      <c r="E14" s="25" t="s">
        <v>371</v>
      </c>
      <c r="F14" s="63">
        <f>_xlfn.XLOOKUP($D14,Respuesta!$C:$C,Respuesta!$A:$A)</f>
        <v>4.5999999999999996</v>
      </c>
      <c r="G14" s="2"/>
      <c r="H14" s="7" t="str">
        <f>_xlfn.XLOOKUP($D14,Preguntas!$C:$C,Preguntas!$D:$D)</f>
        <v>Is there a dispute resolution procedure I can follow if there is a dispute with a local community?</v>
      </c>
      <c r="I14" s="2"/>
      <c r="J14" s="2"/>
      <c r="K14" s="2"/>
      <c r="L14" s="2"/>
      <c r="M14" s="5"/>
      <c r="N14" s="5"/>
      <c r="O14" s="5"/>
      <c r="P14" s="5"/>
      <c r="Q14" s="5"/>
      <c r="R14" s="5"/>
      <c r="S14" s="5"/>
      <c r="T14" s="114"/>
    </row>
    <row r="15" spans="1:22" ht="60" customHeight="1">
      <c r="A15" s="5"/>
      <c r="B15" s="2"/>
      <c r="G15" s="2"/>
      <c r="H15" s="2"/>
      <c r="I15" s="134" t="str">
        <f>_xlfn.XLOOKUP($V15,Respuesta!$B:$B,Respuesta!$E:$E)</f>
        <v>Training to Local Communities: Grievance and Dispute Resolution System. / Grievance and dispute resolution plan with local communities. / Comunicate grievance and dispute resolution plan to local communities.</v>
      </c>
      <c r="J15" s="135"/>
      <c r="K15" s="135"/>
      <c r="L15" s="135"/>
      <c r="M15" s="5"/>
      <c r="N15" s="5"/>
      <c r="O15" s="5"/>
      <c r="P15" s="5"/>
      <c r="Q15" s="5"/>
      <c r="R15" s="5"/>
      <c r="S15" s="5"/>
      <c r="T15" s="114">
        <v>2</v>
      </c>
      <c r="U15">
        <f>+D14</f>
        <v>78</v>
      </c>
      <c r="V15" t="str">
        <f>_xlfn.CONCAT(U15,T15)</f>
        <v>782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79</v>
      </c>
      <c r="E17" s="25" t="s">
        <v>371</v>
      </c>
      <c r="F17" s="63">
        <f>_xlfn.XLOOKUP($D17,Respuesta!$C:$C,Respuesta!$A:$A)</f>
        <v>4.5999999999999996</v>
      </c>
      <c r="G17" s="2"/>
      <c r="H17" s="7" t="str">
        <f>_xlfn.XLOOKUP($D17,Preguntas!$C:$C,Preguntas!$D:$D)</f>
        <v>Have complaints related to negative impacts of management activities been addressed in a timely manner, and have they been resolved or steps taken to resolve them?</v>
      </c>
      <c r="I17" s="2"/>
      <c r="J17" s="2"/>
      <c r="K17" s="2"/>
      <c r="L17" s="2"/>
      <c r="M17" s="5"/>
      <c r="N17" s="5"/>
      <c r="O17" s="5"/>
      <c r="P17" s="5"/>
      <c r="Q17" s="11"/>
      <c r="R17" s="5"/>
      <c r="S17" s="5"/>
      <c r="T17" s="114"/>
    </row>
    <row r="18" spans="1:22" ht="29.4" customHeight="1">
      <c r="A18" s="5"/>
      <c r="B18" s="2"/>
      <c r="G18" s="2"/>
      <c r="H18" s="2"/>
      <c r="I18" s="134" t="str">
        <f>_xlfn.XLOOKUP($V18,Respuesta!$B:$B,Respuesta!$E:$E)</f>
        <v>Waiting for your answer.</v>
      </c>
      <c r="J18" s="135"/>
      <c r="K18" s="135"/>
      <c r="L18" s="135"/>
      <c r="M18" s="5"/>
      <c r="N18" s="5"/>
      <c r="O18" s="5"/>
      <c r="P18" s="5"/>
      <c r="Q18" s="5"/>
      <c r="R18" s="5"/>
      <c r="S18" s="5"/>
      <c r="T18" s="114">
        <v>3</v>
      </c>
      <c r="U18">
        <f>D17</f>
        <v>79</v>
      </c>
      <c r="V18" t="str">
        <f>_xlfn.CONCAT(U18,T18)</f>
        <v>793</v>
      </c>
    </row>
    <row r="19" spans="1:22" ht="13.8" customHeight="1">
      <c r="A19" s="5"/>
      <c r="B19" s="2"/>
      <c r="C19" s="2"/>
      <c r="D19" s="2"/>
      <c r="E19" s="2"/>
      <c r="F19" s="2"/>
      <c r="G19" s="2"/>
      <c r="H19" s="2"/>
      <c r="I19" s="2"/>
      <c r="J19" s="2"/>
      <c r="K19" s="2"/>
      <c r="L19" s="2"/>
      <c r="M19" s="5"/>
      <c r="N19" s="5"/>
      <c r="O19" s="5"/>
      <c r="P19" s="5"/>
      <c r="Q19" s="5"/>
      <c r="R19" s="5"/>
      <c r="S19" s="5"/>
      <c r="T19" s="114"/>
    </row>
    <row r="20" spans="1:22" ht="61.8" customHeight="1">
      <c r="A20" s="5"/>
      <c r="B20" s="2"/>
      <c r="C20" s="25" t="s">
        <v>3</v>
      </c>
      <c r="D20" s="67">
        <f>+D17+1</f>
        <v>80</v>
      </c>
      <c r="E20" s="25" t="s">
        <v>371</v>
      </c>
      <c r="F20" s="63">
        <f>_xlfn.XLOOKUP($D20,Respuesta!$C:$C,Respuesta!$A:$A)</f>
        <v>4.5999999999999996</v>
      </c>
      <c r="G20" s="2"/>
      <c r="H20" s="7" t="str">
        <f>_xlfn.XLOOKUP($D20,Preguntas!$C:$C,Preguntas!$D:$D)</f>
        <v>Is there a record of any disputes that I have been involved in with local communities?</v>
      </c>
      <c r="I20" s="2"/>
      <c r="J20" s="2"/>
      <c r="K20" s="2"/>
      <c r="L20" s="2"/>
      <c r="M20" s="5"/>
      <c r="N20" s="5"/>
      <c r="O20" s="5"/>
      <c r="P20" s="5"/>
      <c r="Q20" s="5"/>
      <c r="R20" s="5"/>
      <c r="S20" s="5"/>
      <c r="T20" s="114"/>
    </row>
    <row r="21" spans="1:22" ht="33.6" customHeight="1">
      <c r="A21" s="5"/>
      <c r="B21" s="2"/>
      <c r="G21" s="2"/>
      <c r="H21" s="2"/>
      <c r="I21" s="134" t="str">
        <f>_xlfn.XLOOKUP($V21,Respuesta!$B:$B,Respuesta!$E:$E)</f>
        <v>Waiting for your answer.</v>
      </c>
      <c r="J21" s="135"/>
      <c r="K21" s="135"/>
      <c r="L21" s="135"/>
      <c r="M21" s="5"/>
      <c r="N21" s="5"/>
      <c r="O21" s="5"/>
      <c r="P21" s="5"/>
      <c r="Q21" s="5"/>
      <c r="R21" s="5"/>
      <c r="S21" s="5"/>
      <c r="T21" s="114">
        <v>3</v>
      </c>
      <c r="U21">
        <f>D20</f>
        <v>80</v>
      </c>
      <c r="V21" t="str">
        <f>_xlfn.CONCAT(U21,T21)</f>
        <v>803</v>
      </c>
    </row>
    <row r="22" spans="1:22" ht="32.4" customHeight="1">
      <c r="A22" s="5"/>
      <c r="B22" s="27"/>
      <c r="C22" s="64" t="s">
        <v>3</v>
      </c>
      <c r="D22" s="67">
        <f>+D20+1</f>
        <v>81</v>
      </c>
      <c r="E22" s="64" t="s">
        <v>371</v>
      </c>
      <c r="F22" s="66">
        <f>_xlfn.XLOOKUP($D22,Respuesta!$C:$C,Respuesta!$A:$A)</f>
        <v>4.5999999999999996</v>
      </c>
      <c r="G22" s="27"/>
      <c r="H22" s="61" t="str">
        <f>_xlfn.XLOOKUP($D22,Preguntas!$C:$C,Preguntas!$D:$D)</f>
        <v>Do I offer compensation to communities or individuals, in accordance with the legislation?</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33" customHeight="1">
      <c r="A24" s="5"/>
      <c r="B24" s="27"/>
      <c r="C24" s="27"/>
      <c r="D24" s="27"/>
      <c r="E24" s="27"/>
      <c r="F24" s="27"/>
      <c r="G24" s="27"/>
      <c r="H24" s="27"/>
      <c r="I24" s="134" t="str">
        <f>_xlfn.XLOOKUP($V24,Respuesta!$B:$B,Respuesta!$E:$E)</f>
        <v>Offer compensation in accordance with the law. / Agreement about compensation with communities.</v>
      </c>
      <c r="J24" s="135"/>
      <c r="K24" s="135"/>
      <c r="L24" s="135"/>
      <c r="M24" s="5"/>
      <c r="N24" s="5"/>
      <c r="O24" s="5"/>
      <c r="P24" s="5"/>
      <c r="Q24" s="5"/>
      <c r="R24" s="5"/>
      <c r="S24" s="5"/>
      <c r="T24" s="114">
        <v>2</v>
      </c>
      <c r="U24">
        <f>D22</f>
        <v>81</v>
      </c>
      <c r="V24" t="str">
        <f>_xlfn.CONCAT(U24,T24)</f>
        <v>812</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82</v>
      </c>
      <c r="E26" s="64" t="s">
        <v>371</v>
      </c>
      <c r="F26" s="66">
        <f>_xlfn.XLOOKUP($D26,Respuesta!$C:$C,Respuesta!$A:$A)</f>
        <v>4.5999999999999996</v>
      </c>
      <c r="G26" s="27"/>
      <c r="H26" s="61" t="str">
        <f>_xlfn.XLOOKUP($D26,Preguntas!$C:$C,Preguntas!$D:$D)</f>
        <v>Am I prepared to stop forestry activities if there is a dispute with a local community?</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24" customHeight="1">
      <c r="A28" s="5"/>
      <c r="B28" s="27"/>
      <c r="C28" s="27"/>
      <c r="D28" s="27"/>
      <c r="E28" s="27"/>
      <c r="F28" s="27"/>
      <c r="G28" s="27"/>
      <c r="H28" s="27"/>
      <c r="I28" s="132" t="str">
        <f>_xlfn.XLOOKUP($V28,Respuesta!$B:$B,Respuesta!$E:$E)</f>
        <v>Cease operations in areas of controversy.</v>
      </c>
      <c r="J28" s="133"/>
      <c r="K28" s="133"/>
      <c r="L28" s="133"/>
      <c r="M28" s="5"/>
      <c r="N28" s="5"/>
      <c r="O28" s="5"/>
      <c r="P28" s="5"/>
      <c r="Q28" s="5"/>
      <c r="R28" s="5"/>
      <c r="S28" s="5"/>
      <c r="T28" s="114">
        <v>2</v>
      </c>
      <c r="U28">
        <f>D26</f>
        <v>82</v>
      </c>
      <c r="V28" t="str">
        <f>_xlfn.CONCAT(U28,T28)</f>
        <v>822</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83</v>
      </c>
      <c r="E30" s="64" t="s">
        <v>371</v>
      </c>
      <c r="F30" s="66">
        <f>_xlfn.XLOOKUP($D30,Respuesta!$C:$C,Respuesta!$A:$A)</f>
        <v>4.7</v>
      </c>
      <c r="G30" s="27"/>
      <c r="H30" s="61" t="str">
        <f>_xlfn.XLOOKUP($D30,Preguntas!$C:$C,Preguntas!$D:$D)</f>
        <v>Do I itentify sites of special significance over which Communities have legal or customary rights?</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61.2" customHeight="1">
      <c r="A32" s="5"/>
      <c r="B32" s="27"/>
      <c r="C32" s="27"/>
      <c r="D32" s="27"/>
      <c r="E32" s="27"/>
      <c r="F32" s="27"/>
      <c r="G32" s="27"/>
      <c r="H32" s="27"/>
      <c r="I32" s="132" t="str">
        <f>_xlfn.XLOOKUP($V32,Respuesta!$B:$B,Respuesta!$E:$E)</f>
        <v>Recognize places of special importance / Identify sites of special importance to the communities. / Engage communities in identification od sites of special importance to the communities.</v>
      </c>
      <c r="J32" s="133"/>
      <c r="K32" s="133"/>
      <c r="L32" s="133"/>
      <c r="M32" s="5"/>
      <c r="N32" s="5"/>
      <c r="O32" s="5"/>
      <c r="P32" s="5"/>
      <c r="Q32" s="5"/>
      <c r="R32" s="5"/>
      <c r="S32" s="5"/>
      <c r="T32" s="114">
        <v>2</v>
      </c>
      <c r="U32">
        <f>D30</f>
        <v>83</v>
      </c>
      <c r="V32" t="str">
        <f>_xlfn.CONCAT(U32,T32)</f>
        <v>832</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84</v>
      </c>
      <c r="E34" s="64" t="s">
        <v>371</v>
      </c>
      <c r="F34" s="66">
        <f>_xlfn.XLOOKUP($D34,Respuesta!$C:$C,Respuesta!$A:$A)</f>
        <v>4.7</v>
      </c>
      <c r="G34" s="27"/>
      <c r="H34" s="61" t="str">
        <f>_xlfn.XLOOKUP($D34,Preguntas!$C:$C,Preguntas!$D:$D)</f>
        <v>Do I protect sites in my forest that are significant to local communities?</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48" customHeight="1">
      <c r="A36" s="5"/>
      <c r="B36" s="27"/>
      <c r="C36" s="27"/>
      <c r="D36" s="27"/>
      <c r="E36" s="27"/>
      <c r="F36" s="27"/>
      <c r="G36" s="27"/>
      <c r="H36" s="27"/>
      <c r="I36" s="134" t="str">
        <f>_xlfn.XLOOKUP($V36,Respuesta!$B:$B,Respuesta!$E:$E)</f>
        <v>Implement measures to protect sites of special importance. /  Identification and protection measures for sites of special importance.</v>
      </c>
      <c r="J36" s="135"/>
      <c r="K36" s="135"/>
      <c r="L36" s="135"/>
      <c r="M36" s="5"/>
      <c r="N36" s="5"/>
      <c r="O36" s="5"/>
      <c r="P36" s="5"/>
      <c r="Q36" s="5"/>
      <c r="R36" s="5"/>
      <c r="S36" s="5"/>
      <c r="T36" s="114">
        <v>2</v>
      </c>
      <c r="U36">
        <f>D34</f>
        <v>84</v>
      </c>
      <c r="V36" t="str">
        <f>_xlfn.CONCAT(U36,T36)</f>
        <v>842</v>
      </c>
    </row>
    <row r="37" spans="1:22" ht="52.8" customHeight="1">
      <c r="A37" s="5"/>
      <c r="B37" s="27"/>
      <c r="C37" s="64" t="s">
        <v>3</v>
      </c>
      <c r="D37" s="67">
        <f>+D34+1</f>
        <v>85</v>
      </c>
      <c r="E37" s="64" t="s">
        <v>371</v>
      </c>
      <c r="F37" s="66">
        <f>_xlfn.XLOOKUP($D37,Respuesta!$C:$C,Respuesta!$A:$A)</f>
        <v>4.7</v>
      </c>
      <c r="G37" s="27"/>
      <c r="H37" s="62" t="str">
        <f>+_xlfn.XLOOKUP(D37,Preguntas!C:C,Preguntas!D:D)</f>
        <v>Do I stop management activities, in case new sites of IP significance are discovered, until protection measures are agreed upon?</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28.8" customHeight="1">
      <c r="A39" s="5"/>
      <c r="B39" s="27"/>
      <c r="C39" s="27"/>
      <c r="D39" s="27"/>
      <c r="E39" s="27"/>
      <c r="F39" s="27"/>
      <c r="G39" s="27"/>
      <c r="H39" s="27"/>
      <c r="I39" s="132" t="str">
        <f>_xlfn.XLOOKUP($V39,Respuesta!$B:$B,Respuesta!$E:$E)</f>
        <v>In case of new cultural or archaeological evidence, suspend forest management activities.</v>
      </c>
      <c r="J39" s="133"/>
      <c r="K39" s="133"/>
      <c r="L39" s="133"/>
      <c r="M39" s="5"/>
      <c r="N39" s="5"/>
      <c r="O39" s="5"/>
      <c r="P39" s="5"/>
      <c r="Q39" s="5"/>
      <c r="R39" s="5"/>
      <c r="S39" s="5"/>
      <c r="T39" s="114">
        <v>2</v>
      </c>
      <c r="U39">
        <f>D37</f>
        <v>85</v>
      </c>
      <c r="V39" t="str">
        <f>_xlfn.CONCAT(U39,T39)</f>
        <v>852</v>
      </c>
    </row>
    <row r="40" spans="1:22" ht="14.4" customHeight="1">
      <c r="A40" s="5"/>
      <c r="B40" s="27"/>
      <c r="C40" s="27"/>
      <c r="D40" s="27"/>
      <c r="E40" s="27"/>
      <c r="F40" s="27"/>
      <c r="G40" s="27"/>
      <c r="H40" s="27"/>
      <c r="M40" s="5"/>
      <c r="N40" s="5"/>
      <c r="O40" s="5"/>
      <c r="P40" s="5"/>
      <c r="Q40" s="5"/>
      <c r="R40" s="5"/>
      <c r="S40" s="5"/>
      <c r="T40" s="114"/>
    </row>
    <row r="41" spans="1:22" ht="14.4" customHeight="1">
      <c r="A41" s="5"/>
      <c r="B41" s="27"/>
      <c r="C41" s="64" t="s">
        <v>3</v>
      </c>
      <c r="D41" s="67">
        <f>+D37+1</f>
        <v>86</v>
      </c>
      <c r="E41" s="64" t="s">
        <v>371</v>
      </c>
      <c r="F41" s="66">
        <f>_xlfn.XLOOKUP($D41,Respuesta!$C:$C,Respuesta!$A:$A)</f>
        <v>4.8</v>
      </c>
      <c r="G41" s="27"/>
      <c r="H41" s="62" t="str">
        <f>+_xlfn.XLOOKUP(D41,Preguntas!C:C,Preguntas!D:D)</f>
        <v>Do I use traditional knowledge or intelectual property of the communities only with their FPIC?</v>
      </c>
      <c r="I41" s="2"/>
      <c r="J41" s="2"/>
      <c r="K41" s="2"/>
      <c r="L41" s="2"/>
      <c r="M41" s="5"/>
      <c r="N41" s="5"/>
      <c r="O41" s="5"/>
      <c r="P41" s="5"/>
      <c r="Q41" s="5"/>
      <c r="R41" s="5"/>
      <c r="S41" s="5"/>
      <c r="T41" s="114"/>
    </row>
    <row r="42" spans="1:22" ht="14.4" customHeight="1">
      <c r="A42" s="5"/>
      <c r="C42" s="27"/>
      <c r="D42" s="27"/>
      <c r="E42" s="27"/>
      <c r="F42" s="27"/>
      <c r="G42" s="27"/>
      <c r="H42" s="27"/>
      <c r="M42" s="5"/>
      <c r="N42" s="5"/>
      <c r="O42" s="5"/>
      <c r="P42" s="5"/>
      <c r="Q42" s="5"/>
      <c r="R42" s="5"/>
      <c r="S42" s="5"/>
      <c r="T42" s="114"/>
    </row>
    <row r="43" spans="1:22" ht="61.8" customHeight="1">
      <c r="A43" s="5"/>
      <c r="C43" s="27"/>
      <c r="D43" s="27"/>
      <c r="E43" s="27"/>
      <c r="F43" s="27"/>
      <c r="G43" s="27"/>
      <c r="H43" s="27"/>
      <c r="I43" s="132" t="str">
        <f>_xlfn.XLOOKUP($V43,Respuesta!$B:$B,Respuesta!$E:$E)</f>
        <v>Identify traditional knowledge and intellectual property. /  Traditional knowledge and intellectual property, if any. Binding agreement with communities. / FPIC Process to use traditional knowledge.</v>
      </c>
      <c r="J43" s="133"/>
      <c r="K43" s="133"/>
      <c r="L43" s="133"/>
      <c r="M43" s="5"/>
      <c r="N43" s="5"/>
      <c r="O43" s="5"/>
      <c r="P43" s="5"/>
      <c r="Q43" s="5"/>
      <c r="R43" s="5"/>
      <c r="S43" s="5"/>
      <c r="T43" s="114">
        <v>2</v>
      </c>
      <c r="U43">
        <f>D41</f>
        <v>86</v>
      </c>
      <c r="V43" t="str">
        <f>_xlfn.CONCAT(U43,T43)</f>
        <v>862</v>
      </c>
    </row>
    <row r="44" spans="1:22" ht="28.8" customHeight="1">
      <c r="A44" s="5"/>
      <c r="C44" s="64" t="s">
        <v>3</v>
      </c>
      <c r="D44" s="67">
        <f>+D41+1</f>
        <v>87</v>
      </c>
      <c r="E44" s="64" t="s">
        <v>371</v>
      </c>
      <c r="F44" s="66">
        <f>_xlfn.XLOOKUP($D44,Respuesta!$C:$C,Respuesta!$A:$A)</f>
        <v>4.8</v>
      </c>
      <c r="G44" s="27"/>
      <c r="H44" s="62" t="str">
        <f>+_xlfn.XLOOKUP(D44,Preguntas!C:C,Preguntas!D:D)</f>
        <v>Do I compensate Communities for the use of their traditional knowledge and intelectual property?</v>
      </c>
      <c r="I44" s="2"/>
      <c r="J44" s="2"/>
      <c r="K44" s="2"/>
      <c r="L44" s="2"/>
      <c r="M44" s="5"/>
      <c r="N44" s="5"/>
      <c r="O44" s="5"/>
      <c r="P44" s="5"/>
      <c r="Q44" s="5"/>
      <c r="R44" s="5"/>
      <c r="S44" s="5"/>
      <c r="T44" s="114"/>
    </row>
    <row r="45" spans="1:22" ht="28.8" customHeight="1">
      <c r="A45" s="5"/>
      <c r="C45" s="27"/>
      <c r="D45" s="27"/>
      <c r="E45" s="27"/>
      <c r="F45" s="27"/>
      <c r="G45" s="27"/>
      <c r="H45" s="27"/>
      <c r="M45" s="5"/>
      <c r="N45" s="5"/>
      <c r="O45" s="5"/>
      <c r="P45" s="5"/>
      <c r="Q45" s="5"/>
      <c r="R45" s="5"/>
      <c r="S45" s="5"/>
      <c r="T45" s="114"/>
    </row>
    <row r="46" spans="1:22" ht="33" customHeight="1">
      <c r="A46" s="5"/>
      <c r="C46" s="27"/>
      <c r="D46" s="27"/>
      <c r="E46" s="27"/>
      <c r="F46" s="27"/>
      <c r="G46" s="27"/>
      <c r="H46" s="27"/>
      <c r="I46" s="134" t="str">
        <f>_xlfn.XLOOKUP($V46,Respuesta!$B:$B,Respuesta!$E:$E)</f>
        <v>Compensation for use of traditional knowledge.</v>
      </c>
      <c r="J46" s="135"/>
      <c r="K46" s="135"/>
      <c r="L46" s="135"/>
      <c r="M46" s="5"/>
      <c r="N46" s="5"/>
      <c r="O46" s="5"/>
      <c r="P46" s="5"/>
      <c r="Q46" s="5"/>
      <c r="R46" s="5"/>
      <c r="S46" s="5"/>
      <c r="T46" s="114">
        <v>2</v>
      </c>
      <c r="U46">
        <f>D44</f>
        <v>87</v>
      </c>
      <c r="V46" t="str">
        <f>_xlfn.CONCAT(U46,T46)</f>
        <v>872</v>
      </c>
    </row>
    <row r="47" spans="1:22" ht="14.4" customHeight="1">
      <c r="A47" s="5"/>
    </row>
    <row r="48" spans="1:22" ht="14.4" customHeight="1">
      <c r="A48" s="5"/>
    </row>
    <row r="49" spans="1:15" ht="14.4" customHeight="1">
      <c r="A49" s="5"/>
      <c r="B49" s="5"/>
      <c r="C49" s="5"/>
      <c r="D49" s="5"/>
      <c r="E49" s="5"/>
      <c r="F49" s="5"/>
      <c r="G49" s="5"/>
      <c r="H49" s="5"/>
      <c r="I49" s="5"/>
      <c r="J49" s="5"/>
      <c r="K49" s="5"/>
      <c r="L49" s="5"/>
      <c r="M49" s="5"/>
      <c r="N49" s="5"/>
      <c r="O49" s="5"/>
    </row>
    <row r="50" spans="1:15" ht="14.4" customHeight="1">
      <c r="A50" s="5"/>
      <c r="B50" s="5"/>
      <c r="C50" s="5"/>
      <c r="D50" s="5"/>
      <c r="E50" s="5"/>
      <c r="F50" s="5"/>
      <c r="G50" s="5"/>
      <c r="H50" s="5"/>
      <c r="I50" s="5"/>
      <c r="J50" s="5"/>
      <c r="K50" s="5"/>
      <c r="L50" s="5"/>
      <c r="M50" s="5"/>
      <c r="N50" s="5"/>
      <c r="O50" s="5"/>
    </row>
  </sheetData>
  <sheetProtection algorithmName="SHA-512" hashValue="QQycBbBhVEFofLxy4BTl71A/Q8BU9xoIqkMiGfSqN//TCz8FuljZ3PUbQ7JX2CCuWEf0C4vB5V2QDHnUq9AUSw==" saltValue="FHFuYnUy4jSxFBFhDn0GgA==" spinCount="100000" sheet="1" objects="1" scenarios="1"/>
  <mergeCells count="12">
    <mergeCell ref="I46:L46"/>
    <mergeCell ref="I9:L9"/>
    <mergeCell ref="I12:L12"/>
    <mergeCell ref="I15:L15"/>
    <mergeCell ref="I18:L18"/>
    <mergeCell ref="I21:L21"/>
    <mergeCell ref="I24:L24"/>
    <mergeCell ref="I28:L28"/>
    <mergeCell ref="I32:L32"/>
    <mergeCell ref="I36:L36"/>
    <mergeCell ref="I39:L39"/>
    <mergeCell ref="I43:L43"/>
  </mergeCells>
  <pageMargins left="0.7" right="0.7" top="0.75" bottom="0.75" header="0.3" footer="0.3"/>
  <pageSetup orientation="portrait" r:id="rId1"/>
  <drawing r:id="rId2"/>
  <legacyDrawing r:id="rId3"/>
  <controls>
    <mc:AlternateContent xmlns:mc="http://schemas.openxmlformats.org/markup-compatibility/2006">
      <mc:Choice Requires="x14">
        <control shapeId="27649"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27649" r:id="rId4" name="OptionButton1"/>
      </mc:Fallback>
    </mc:AlternateContent>
    <mc:AlternateContent xmlns:mc="http://schemas.openxmlformats.org/markup-compatibility/2006">
      <mc:Choice Requires="x14">
        <control shapeId="27650" r:id="rId6" name="OptionButton2">
          <controlPr defaultSize="0" autoLine="0" autoPict="0" r:id="rId7">
            <anchor moveWithCells="1">
              <from>
                <xdr:col>7</xdr:col>
                <xdr:colOff>1844040</xdr:colOff>
                <xdr:row>8</xdr:row>
                <xdr:rowOff>76200</xdr:rowOff>
              </from>
              <to>
                <xdr:col>7</xdr:col>
                <xdr:colOff>3124200</xdr:colOff>
                <xdr:row>9</xdr:row>
                <xdr:rowOff>15240</xdr:rowOff>
              </to>
            </anchor>
          </controlPr>
        </control>
      </mc:Choice>
      <mc:Fallback>
        <control shapeId="27650" r:id="rId6" name="OptionButton2"/>
      </mc:Fallback>
    </mc:AlternateContent>
    <mc:AlternateContent xmlns:mc="http://schemas.openxmlformats.org/markup-compatibility/2006">
      <mc:Choice Requires="x14">
        <control shapeId="27651" r:id="rId8" name="OptionButton3">
          <controlPr defaultSize="0" autoLine="0" autoPict="0" r:id="rId9">
            <anchor moveWithCells="1">
              <from>
                <xdr:col>7</xdr:col>
                <xdr:colOff>76200</xdr:colOff>
                <xdr:row>11</xdr:row>
                <xdr:rowOff>144780</xdr:rowOff>
              </from>
              <to>
                <xdr:col>7</xdr:col>
                <xdr:colOff>533400</xdr:colOff>
                <xdr:row>12</xdr:row>
                <xdr:rowOff>38100</xdr:rowOff>
              </to>
            </anchor>
          </controlPr>
        </control>
      </mc:Choice>
      <mc:Fallback>
        <control shapeId="27651" r:id="rId8" name="OptionButton3"/>
      </mc:Fallback>
    </mc:AlternateContent>
    <mc:AlternateContent xmlns:mc="http://schemas.openxmlformats.org/markup-compatibility/2006">
      <mc:Choice Requires="x14">
        <control shapeId="27652" r:id="rId10" name="OptionButton4">
          <controlPr defaultSize="0" autoLine="0" autoPict="0" r:id="rId11">
            <anchor moveWithCells="1">
              <from>
                <xdr:col>7</xdr:col>
                <xdr:colOff>1844040</xdr:colOff>
                <xdr:row>11</xdr:row>
                <xdr:rowOff>144780</xdr:rowOff>
              </from>
              <to>
                <xdr:col>7</xdr:col>
                <xdr:colOff>3124200</xdr:colOff>
                <xdr:row>12</xdr:row>
                <xdr:rowOff>38100</xdr:rowOff>
              </to>
            </anchor>
          </controlPr>
        </control>
      </mc:Choice>
      <mc:Fallback>
        <control shapeId="27652" r:id="rId10" name="OptionButton4"/>
      </mc:Fallback>
    </mc:AlternateContent>
    <mc:AlternateContent xmlns:mc="http://schemas.openxmlformats.org/markup-compatibility/2006">
      <mc:Choice Requires="x14">
        <control shapeId="27653"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27653" r:id="rId12" name="OptionButton5"/>
      </mc:Fallback>
    </mc:AlternateContent>
    <mc:AlternateContent xmlns:mc="http://schemas.openxmlformats.org/markup-compatibility/2006">
      <mc:Choice Requires="x14">
        <control shapeId="27654"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27654" r:id="rId14" name="OptionButton6"/>
      </mc:Fallback>
    </mc:AlternateContent>
    <mc:AlternateContent xmlns:mc="http://schemas.openxmlformats.org/markup-compatibility/2006">
      <mc:Choice Requires="x14">
        <control shapeId="27655" r:id="rId16" name="OptionButton7">
          <controlPr defaultSize="0" autoLine="0" autoPict="0" r:id="rId17">
            <anchor moveWithCells="1">
              <from>
                <xdr:col>7</xdr:col>
                <xdr:colOff>106680</xdr:colOff>
                <xdr:row>17</xdr:row>
                <xdr:rowOff>160020</xdr:rowOff>
              </from>
              <to>
                <xdr:col>7</xdr:col>
                <xdr:colOff>563880</xdr:colOff>
                <xdr:row>18</xdr:row>
                <xdr:rowOff>15240</xdr:rowOff>
              </to>
            </anchor>
          </controlPr>
        </control>
      </mc:Choice>
      <mc:Fallback>
        <control shapeId="27655" r:id="rId16" name="OptionButton7"/>
      </mc:Fallback>
    </mc:AlternateContent>
    <mc:AlternateContent xmlns:mc="http://schemas.openxmlformats.org/markup-compatibility/2006">
      <mc:Choice Requires="x14">
        <control shapeId="27656" r:id="rId18" name="OptionButton8">
          <controlPr defaultSize="0" autoLine="0" autoPict="0" r:id="rId19">
            <anchor moveWithCells="1">
              <from>
                <xdr:col>7</xdr:col>
                <xdr:colOff>1844040</xdr:colOff>
                <xdr:row>17</xdr:row>
                <xdr:rowOff>160020</xdr:rowOff>
              </from>
              <to>
                <xdr:col>7</xdr:col>
                <xdr:colOff>3124200</xdr:colOff>
                <xdr:row>18</xdr:row>
                <xdr:rowOff>15240</xdr:rowOff>
              </to>
            </anchor>
          </controlPr>
        </control>
      </mc:Choice>
      <mc:Fallback>
        <control shapeId="27656" r:id="rId18" name="OptionButton8"/>
      </mc:Fallback>
    </mc:AlternateContent>
    <mc:AlternateContent xmlns:mc="http://schemas.openxmlformats.org/markup-compatibility/2006">
      <mc:Choice Requires="x14">
        <control shapeId="27657"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27657" r:id="rId20" name="OptionButton9"/>
      </mc:Fallback>
    </mc:AlternateContent>
    <mc:AlternateContent xmlns:mc="http://schemas.openxmlformats.org/markup-compatibility/2006">
      <mc:Choice Requires="x14">
        <control shapeId="27658"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27658" r:id="rId22" name="OptionButton10"/>
      </mc:Fallback>
    </mc:AlternateContent>
    <mc:AlternateContent xmlns:mc="http://schemas.openxmlformats.org/markup-compatibility/2006">
      <mc:Choice Requires="x14">
        <control shapeId="27659"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27659" r:id="rId24" name="OptionButton11"/>
      </mc:Fallback>
    </mc:AlternateContent>
    <mc:AlternateContent xmlns:mc="http://schemas.openxmlformats.org/markup-compatibility/2006">
      <mc:Choice Requires="x14">
        <control shapeId="27660" r:id="rId26" name="OptionButton12">
          <controlPr defaultSize="0" autoLine="0" r:id="rId27">
            <anchor moveWithCells="1">
              <from>
                <xdr:col>7</xdr:col>
                <xdr:colOff>906780</xdr:colOff>
                <xdr:row>11</xdr:row>
                <xdr:rowOff>144780</xdr:rowOff>
              </from>
              <to>
                <xdr:col>7</xdr:col>
                <xdr:colOff>1409700</xdr:colOff>
                <xdr:row>12</xdr:row>
                <xdr:rowOff>38100</xdr:rowOff>
              </to>
            </anchor>
          </controlPr>
        </control>
      </mc:Choice>
      <mc:Fallback>
        <control shapeId="27660" r:id="rId26" name="OptionButton12"/>
      </mc:Fallback>
    </mc:AlternateContent>
    <mc:AlternateContent xmlns:mc="http://schemas.openxmlformats.org/markup-compatibility/2006">
      <mc:Choice Requires="x14">
        <control shapeId="27661"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27661" r:id="rId28" name="OptionButton13"/>
      </mc:Fallback>
    </mc:AlternateContent>
    <mc:AlternateContent xmlns:mc="http://schemas.openxmlformats.org/markup-compatibility/2006">
      <mc:Choice Requires="x14">
        <control shapeId="27662" r:id="rId30" name="OptionButton14">
          <controlPr defaultSize="0" autoLine="0" r:id="rId31">
            <anchor moveWithCells="1">
              <from>
                <xdr:col>7</xdr:col>
                <xdr:colOff>929640</xdr:colOff>
                <xdr:row>17</xdr:row>
                <xdr:rowOff>144780</xdr:rowOff>
              </from>
              <to>
                <xdr:col>7</xdr:col>
                <xdr:colOff>1432560</xdr:colOff>
                <xdr:row>18</xdr:row>
                <xdr:rowOff>0</xdr:rowOff>
              </to>
            </anchor>
          </controlPr>
        </control>
      </mc:Choice>
      <mc:Fallback>
        <control shapeId="27662" r:id="rId30" name="OptionButton14"/>
      </mc:Fallback>
    </mc:AlternateContent>
    <mc:AlternateContent xmlns:mc="http://schemas.openxmlformats.org/markup-compatibility/2006">
      <mc:Choice Requires="x14">
        <control shapeId="27663"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27663" r:id="rId32" name="OptionButton15"/>
      </mc:Fallback>
    </mc:AlternateContent>
    <mc:AlternateContent xmlns:mc="http://schemas.openxmlformats.org/markup-compatibility/2006">
      <mc:Choice Requires="x14">
        <control shapeId="27664"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27664" r:id="rId34" name="OptionButton16"/>
      </mc:Fallback>
    </mc:AlternateContent>
    <mc:AlternateContent xmlns:mc="http://schemas.openxmlformats.org/markup-compatibility/2006">
      <mc:Choice Requires="x14">
        <control shapeId="27665"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27665" r:id="rId36" name="OptionButton17"/>
      </mc:Fallback>
    </mc:AlternateContent>
    <mc:AlternateContent xmlns:mc="http://schemas.openxmlformats.org/markup-compatibility/2006">
      <mc:Choice Requires="x14">
        <control shapeId="27666"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27666" r:id="rId38" name="OptionButton18"/>
      </mc:Fallback>
    </mc:AlternateContent>
    <mc:AlternateContent xmlns:mc="http://schemas.openxmlformats.org/markup-compatibility/2006">
      <mc:Choice Requires="x14">
        <control shapeId="27667"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27667" r:id="rId40" name="OptionButton19"/>
      </mc:Fallback>
    </mc:AlternateContent>
    <mc:AlternateContent xmlns:mc="http://schemas.openxmlformats.org/markup-compatibility/2006">
      <mc:Choice Requires="x14">
        <control shapeId="27668"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27668" r:id="rId42" name="OptionButton20"/>
      </mc:Fallback>
    </mc:AlternateContent>
    <mc:AlternateContent xmlns:mc="http://schemas.openxmlformats.org/markup-compatibility/2006">
      <mc:Choice Requires="x14">
        <control shapeId="27669"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27669" r:id="rId44" name="OptionButton21"/>
      </mc:Fallback>
    </mc:AlternateContent>
    <mc:AlternateContent xmlns:mc="http://schemas.openxmlformats.org/markup-compatibility/2006">
      <mc:Choice Requires="x14">
        <control shapeId="27670"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27670" r:id="rId46" name="OptionButton22"/>
      </mc:Fallback>
    </mc:AlternateContent>
    <mc:AlternateContent xmlns:mc="http://schemas.openxmlformats.org/markup-compatibility/2006">
      <mc:Choice Requires="x14">
        <control shapeId="27671"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27671" r:id="rId48" name="OptionButton23"/>
      </mc:Fallback>
    </mc:AlternateContent>
    <mc:AlternateContent xmlns:mc="http://schemas.openxmlformats.org/markup-compatibility/2006">
      <mc:Choice Requires="x14">
        <control shapeId="27672"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27672" r:id="rId50" name="OptionButton24"/>
      </mc:Fallback>
    </mc:AlternateContent>
    <mc:AlternateContent xmlns:mc="http://schemas.openxmlformats.org/markup-compatibility/2006">
      <mc:Choice Requires="x14">
        <control shapeId="27673"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27673" r:id="rId52" name="OptionButton25"/>
      </mc:Fallback>
    </mc:AlternateContent>
    <mc:AlternateContent xmlns:mc="http://schemas.openxmlformats.org/markup-compatibility/2006">
      <mc:Choice Requires="x14">
        <control shapeId="27674"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27674" r:id="rId54" name="OptionButton26"/>
      </mc:Fallback>
    </mc:AlternateContent>
    <mc:AlternateContent xmlns:mc="http://schemas.openxmlformats.org/markup-compatibility/2006">
      <mc:Choice Requires="x14">
        <control shapeId="27675"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27675" r:id="rId56" name="OptionButton27"/>
      </mc:Fallback>
    </mc:AlternateContent>
    <mc:AlternateContent xmlns:mc="http://schemas.openxmlformats.org/markup-compatibility/2006">
      <mc:Choice Requires="x14">
        <control shapeId="27676"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27676" r:id="rId58" name="OptionButton28"/>
      </mc:Fallback>
    </mc:AlternateContent>
    <mc:AlternateContent xmlns:mc="http://schemas.openxmlformats.org/markup-compatibility/2006">
      <mc:Choice Requires="x14">
        <control shapeId="27677"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27677" r:id="rId60" name="OptionButton29"/>
      </mc:Fallback>
    </mc:AlternateContent>
    <mc:AlternateContent xmlns:mc="http://schemas.openxmlformats.org/markup-compatibility/2006">
      <mc:Choice Requires="x14">
        <control shapeId="27678"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27678" r:id="rId62" name="OptionButton30"/>
      </mc:Fallback>
    </mc:AlternateContent>
    <mc:AlternateContent xmlns:mc="http://schemas.openxmlformats.org/markup-compatibility/2006">
      <mc:Choice Requires="x14">
        <control shapeId="27679" r:id="rId64" name="OptionButton31">
          <controlPr defaultSize="0" autoLine="0" autoPict="0" r:id="rId65">
            <anchor moveWithCells="1">
              <from>
                <xdr:col>7</xdr:col>
                <xdr:colOff>137160</xdr:colOff>
                <xdr:row>41</xdr:row>
                <xdr:rowOff>99060</xdr:rowOff>
              </from>
              <to>
                <xdr:col>7</xdr:col>
                <xdr:colOff>594360</xdr:colOff>
                <xdr:row>42</xdr:row>
                <xdr:rowOff>144780</xdr:rowOff>
              </to>
            </anchor>
          </controlPr>
        </control>
      </mc:Choice>
      <mc:Fallback>
        <control shapeId="27679" r:id="rId64" name="OptionButton31"/>
      </mc:Fallback>
    </mc:AlternateContent>
    <mc:AlternateContent xmlns:mc="http://schemas.openxmlformats.org/markup-compatibility/2006">
      <mc:Choice Requires="x14">
        <control shapeId="27680" r:id="rId66" name="OptionButton32">
          <controlPr defaultSize="0" autoLine="0" autoPict="0" r:id="rId67">
            <anchor moveWithCells="1">
              <from>
                <xdr:col>7</xdr:col>
                <xdr:colOff>1882140</xdr:colOff>
                <xdr:row>41</xdr:row>
                <xdr:rowOff>99060</xdr:rowOff>
              </from>
              <to>
                <xdr:col>7</xdr:col>
                <xdr:colOff>3162300</xdr:colOff>
                <xdr:row>42</xdr:row>
                <xdr:rowOff>144780</xdr:rowOff>
              </to>
            </anchor>
          </controlPr>
        </control>
      </mc:Choice>
      <mc:Fallback>
        <control shapeId="27680" r:id="rId66" name="OptionButton32"/>
      </mc:Fallback>
    </mc:AlternateContent>
    <mc:AlternateContent xmlns:mc="http://schemas.openxmlformats.org/markup-compatibility/2006">
      <mc:Choice Requires="x14">
        <control shapeId="27681" r:id="rId68" name="OptionButton33">
          <controlPr defaultSize="0" autoLine="0" r:id="rId69">
            <anchor moveWithCells="1">
              <from>
                <xdr:col>7</xdr:col>
                <xdr:colOff>944880</xdr:colOff>
                <xdr:row>41</xdr:row>
                <xdr:rowOff>99060</xdr:rowOff>
              </from>
              <to>
                <xdr:col>7</xdr:col>
                <xdr:colOff>1447800</xdr:colOff>
                <xdr:row>42</xdr:row>
                <xdr:rowOff>144780</xdr:rowOff>
              </to>
            </anchor>
          </controlPr>
        </control>
      </mc:Choice>
      <mc:Fallback>
        <control shapeId="27681" r:id="rId68" name="OptionButton33"/>
      </mc:Fallback>
    </mc:AlternateContent>
    <mc:AlternateContent xmlns:mc="http://schemas.openxmlformats.org/markup-compatibility/2006">
      <mc:Choice Requires="x14">
        <control shapeId="27682" r:id="rId70" name="OptionButton34">
          <controlPr defaultSize="0" autoLine="0" autoPict="0" r:id="rId71">
            <anchor moveWithCells="1">
              <from>
                <xdr:col>7</xdr:col>
                <xdr:colOff>114300</xdr:colOff>
                <xdr:row>45</xdr:row>
                <xdr:rowOff>22860</xdr:rowOff>
              </from>
              <to>
                <xdr:col>7</xdr:col>
                <xdr:colOff>571500</xdr:colOff>
                <xdr:row>45</xdr:row>
                <xdr:rowOff>251460</xdr:rowOff>
              </to>
            </anchor>
          </controlPr>
        </control>
      </mc:Choice>
      <mc:Fallback>
        <control shapeId="27682" r:id="rId70" name="OptionButton34"/>
      </mc:Fallback>
    </mc:AlternateContent>
    <mc:AlternateContent xmlns:mc="http://schemas.openxmlformats.org/markup-compatibility/2006">
      <mc:Choice Requires="x14">
        <control shapeId="27683" r:id="rId72" name="OptionButton35">
          <controlPr defaultSize="0" autoLine="0" autoPict="0" r:id="rId73">
            <anchor moveWithCells="1">
              <from>
                <xdr:col>7</xdr:col>
                <xdr:colOff>1859280</xdr:colOff>
                <xdr:row>45</xdr:row>
                <xdr:rowOff>22860</xdr:rowOff>
              </from>
              <to>
                <xdr:col>7</xdr:col>
                <xdr:colOff>3139440</xdr:colOff>
                <xdr:row>45</xdr:row>
                <xdr:rowOff>251460</xdr:rowOff>
              </to>
            </anchor>
          </controlPr>
        </control>
      </mc:Choice>
      <mc:Fallback>
        <control shapeId="27683" r:id="rId72" name="OptionButton35"/>
      </mc:Fallback>
    </mc:AlternateContent>
    <mc:AlternateContent xmlns:mc="http://schemas.openxmlformats.org/markup-compatibility/2006">
      <mc:Choice Requires="x14">
        <control shapeId="27684" r:id="rId74" name="OptionButton36">
          <controlPr defaultSize="0" autoLine="0" r:id="rId75">
            <anchor moveWithCells="1">
              <from>
                <xdr:col>7</xdr:col>
                <xdr:colOff>922020</xdr:colOff>
                <xdr:row>45</xdr:row>
                <xdr:rowOff>22860</xdr:rowOff>
              </from>
              <to>
                <xdr:col>7</xdr:col>
                <xdr:colOff>1424940</xdr:colOff>
                <xdr:row>45</xdr:row>
                <xdr:rowOff>251460</xdr:rowOff>
              </to>
            </anchor>
          </controlPr>
        </control>
      </mc:Choice>
      <mc:Fallback>
        <control shapeId="27684" r:id="rId74" name="OptionButton36"/>
      </mc:Fallback>
    </mc:AlternateContent>
  </control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B1F00-C026-4894-97E7-FE9C89EF3D69}">
  <sheetPr codeName="Sheet20">
    <tabColor rgb="FF61A5C2"/>
  </sheetPr>
  <dimension ref="A1:AD36"/>
  <sheetViews>
    <sheetView showGridLines="0" zoomScale="80" zoomScaleNormal="80" workbookViewId="0">
      <selection activeCell="H10" sqref="H10"/>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33.5546875" customWidth="1"/>
    <col min="7" max="7" width="48.77734375" customWidth="1"/>
    <col min="8" max="8" width="15.5546875" customWidth="1"/>
    <col min="9" max="9" width="14.21875" customWidth="1"/>
    <col min="10" max="10" width="1.6640625" customWidth="1"/>
    <col min="11" max="11" width="40.6640625" customWidth="1"/>
    <col min="12" max="12" width="8.88671875" customWidth="1"/>
    <col min="13" max="13" width="3.109375" customWidth="1"/>
    <col min="14" max="14" width="4.44140625" customWidth="1"/>
    <col min="15" max="15" width="8.88671875" customWidth="1"/>
    <col min="16" max="16" width="4.109375" hidden="1" customWidth="1"/>
    <col min="17"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104"/>
      <c r="P1" s="8"/>
      <c r="Q1" s="8"/>
      <c r="R1" s="8"/>
    </row>
    <row r="2" spans="1:30">
      <c r="A2" s="104"/>
      <c r="B2" s="104"/>
      <c r="C2" s="104"/>
      <c r="D2" s="104"/>
      <c r="E2" s="104"/>
      <c r="F2" s="104"/>
      <c r="G2" s="104"/>
      <c r="H2" s="104"/>
      <c r="I2" s="104"/>
      <c r="J2" s="104"/>
      <c r="K2" s="104"/>
      <c r="L2" s="104"/>
      <c r="M2" s="104"/>
      <c r="N2" s="104"/>
      <c r="O2" s="104"/>
      <c r="P2" s="8"/>
      <c r="Q2" s="8"/>
      <c r="R2" s="8"/>
    </row>
    <row r="3" spans="1:30">
      <c r="A3" s="104"/>
      <c r="B3" s="104"/>
      <c r="C3" s="104"/>
      <c r="D3" s="104"/>
      <c r="E3" s="104"/>
      <c r="F3" s="104"/>
      <c r="G3" s="104"/>
      <c r="H3" s="104"/>
      <c r="I3" s="104"/>
      <c r="J3" s="104"/>
      <c r="K3" s="104"/>
      <c r="L3" s="104"/>
      <c r="M3" s="104"/>
      <c r="N3" s="104"/>
      <c r="O3" s="104"/>
      <c r="P3" s="8"/>
      <c r="Q3" s="8"/>
      <c r="R3" s="8"/>
    </row>
    <row r="4" spans="1:30" ht="9.6" customHeight="1">
      <c r="A4" s="104"/>
      <c r="B4" s="104"/>
      <c r="C4" s="104"/>
      <c r="D4" s="104"/>
      <c r="E4" s="104"/>
      <c r="F4" s="104"/>
      <c r="G4" s="104"/>
      <c r="H4" s="104"/>
      <c r="I4" s="104"/>
      <c r="J4" s="104"/>
      <c r="K4" s="104"/>
      <c r="L4" s="104"/>
      <c r="M4" s="104"/>
      <c r="N4" s="104"/>
      <c r="O4" s="104"/>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37.200000000000003" customHeight="1">
      <c r="A8" s="5"/>
      <c r="B8" s="13"/>
      <c r="C8" s="25"/>
      <c r="D8" s="26"/>
      <c r="E8" s="96"/>
      <c r="F8" s="26"/>
      <c r="G8" s="7"/>
      <c r="H8" s="27"/>
      <c r="I8" s="27"/>
      <c r="J8" s="27"/>
      <c r="K8" s="27"/>
      <c r="L8" s="5"/>
      <c r="M8" s="5"/>
      <c r="N8" s="5"/>
      <c r="O8" s="5"/>
      <c r="P8" s="5"/>
      <c r="Q8" s="5"/>
      <c r="R8" s="5"/>
    </row>
    <row r="9" spans="1:30" ht="27" customHeight="1">
      <c r="A9" s="5"/>
      <c r="B9" s="2"/>
      <c r="D9" s="106" t="s">
        <v>2</v>
      </c>
      <c r="E9" s="106" t="s">
        <v>370</v>
      </c>
      <c r="F9" s="106" t="s">
        <v>367</v>
      </c>
      <c r="G9" s="106" t="s">
        <v>368</v>
      </c>
      <c r="H9" s="107" t="s">
        <v>369</v>
      </c>
      <c r="I9" s="107" t="s">
        <v>15</v>
      </c>
      <c r="J9" s="28"/>
      <c r="K9" s="28"/>
      <c r="L9" s="5"/>
      <c r="M9" s="5"/>
      <c r="N9" s="5"/>
      <c r="O9" s="5"/>
      <c r="P9" s="5"/>
      <c r="Q9" s="5"/>
      <c r="R9" s="5"/>
    </row>
    <row r="10" spans="1:30" ht="30" customHeight="1">
      <c r="A10" s="5"/>
      <c r="B10" s="2"/>
      <c r="C10" s="2"/>
      <c r="D10" s="39">
        <f>IF(AD11 = 0,"", AD11 )</f>
        <v>66</v>
      </c>
      <c r="E10" s="39">
        <f>IF(IFERROR(_xlfn.XLOOKUP($D10,Respuesta!$C:$C,Respuesta!$A:$A),0) = 0,"", _xlfn.XLOOKUP($D10,Respuesta!$C:$C,Respuesta!$A:$A))</f>
        <v>4.0999999999999996</v>
      </c>
      <c r="F10" s="37" t="str">
        <f>IF(IFERROR(_xlfn.XLOOKUP($AB11,Respuesta!$B:$B,Respuesta!$I:$I),0) = 0,"", _xlfn.XLOOKUP($AB11,Respuesta!$B:$B,Respuesta!$I:$I))</f>
        <v>Documents</v>
      </c>
      <c r="G10" s="37" t="str">
        <f>IF(IFERROR(_xlfn.XLOOKUP($AB11,Respuesta!$B:$B,Respuesta!$E:$E),0) =0,"",(_xlfn.XLOOKUP($AB11,Respuesta!$B:$B,Respuesta!$E:$E)))</f>
        <v xml:space="preserve"> Assesment of local communities.</v>
      </c>
      <c r="H10" s="115"/>
      <c r="I10" s="115"/>
      <c r="J10" s="27"/>
      <c r="K10" s="27"/>
      <c r="L10" s="5"/>
      <c r="M10" s="5"/>
      <c r="N10" s="5"/>
      <c r="O10" s="5"/>
      <c r="P10" s="5"/>
      <c r="Q10" s="5"/>
      <c r="R10" s="5"/>
      <c r="W10" t="s">
        <v>19</v>
      </c>
      <c r="X10" t="s">
        <v>17</v>
      </c>
      <c r="Y10" t="s">
        <v>6</v>
      </c>
      <c r="AB10" t="s">
        <v>19</v>
      </c>
      <c r="AC10" t="s">
        <v>17</v>
      </c>
      <c r="AD10" t="s">
        <v>6</v>
      </c>
    </row>
    <row r="11" spans="1:30" ht="30" customHeight="1">
      <c r="A11" s="5"/>
      <c r="B11" s="2"/>
      <c r="C11" s="23"/>
      <c r="D11" s="39">
        <f t="shared" ref="D11:D28" si="0">IF(AD12 = 0,"", AD12 )</f>
        <v>67</v>
      </c>
      <c r="E11" s="39">
        <f>IF(IFERROR(_xlfn.XLOOKUP($D11,Respuesta!$C:$C,Respuesta!$A:$A),0) = 0,"", _xlfn.XLOOKUP($D11,Respuesta!$C:$C,Respuesta!$A:$A))</f>
        <v>4.0999999999999996</v>
      </c>
      <c r="F11" s="37" t="str">
        <f>IF(IFERROR(_xlfn.XLOOKUP($AB12,Respuesta!$B:$B,Respuesta!$I:$I),0) = 0,"", _xlfn.XLOOKUP($AB12,Respuesta!$B:$B,Respuesta!$I:$I))</f>
        <v>Identify Monitor and register|Documents</v>
      </c>
      <c r="G11" s="37" t="str">
        <f>IF(IFERROR(_xlfn.XLOOKUP($AB12,Respuesta!$B:$B,Respuesta!$E:$E),0) =0,"",(_xlfn.XLOOKUP($AB12,Respuesta!$B:$B,Respuesta!$E:$E)))</f>
        <v>Identify directly and indirectly affected communities and their rights mentioned in the indicator. / Identification of  the affected communities´rights.</v>
      </c>
      <c r="H11" s="115"/>
      <c r="I11" s="115"/>
      <c r="J11" s="27"/>
      <c r="K11" s="27"/>
      <c r="L11" s="5"/>
      <c r="M11" s="5"/>
      <c r="N11" s="5"/>
      <c r="O11" s="5"/>
      <c r="P11" s="5"/>
      <c r="Q11" s="5"/>
      <c r="R11" s="5"/>
      <c r="W11" s="27" t="str" cm="1">
        <f t="array" ref="W11:W20">+_xlfn._xlws.FILTER('P 4.A'!$V$9:$V$39,'P 4.A'!$V$9:$V$39 &lt;&gt; "")</f>
        <v>662</v>
      </c>
      <c r="X11" s="27" t="str">
        <f>_xlfn.XLOOKUP(W11,Respuesta!B:B,Respuesta!H:H)</f>
        <v>Si</v>
      </c>
      <c r="Y11" s="27">
        <f>_xlfn.XLOOKUP(W11,Respuesta!B:B,Respuesta!C:C)</f>
        <v>66</v>
      </c>
      <c r="AB11" t="str" cm="1">
        <f t="array" ref="AB11:AB29">_xlfn._xlws.FILTER(W11:W36,$X$11:$X$36 = "Si","")</f>
        <v>662</v>
      </c>
      <c r="AD11" cm="1">
        <f t="array" ref="AD11:AD29">_xlfn._xlws.FILTER(Y11:Y32,$X$11:$X$32 = "Si","Sin Datos")</f>
        <v>66</v>
      </c>
    </row>
    <row r="12" spans="1:30" ht="30" customHeight="1">
      <c r="A12" s="5"/>
      <c r="B12" s="2"/>
      <c r="D12" s="39">
        <f t="shared" si="0"/>
        <v>68</v>
      </c>
      <c r="E12" s="39">
        <f>IF(IFERROR(_xlfn.XLOOKUP($D12,Respuesta!$C:$C,Respuesta!$A:$A),0) = 0,"", _xlfn.XLOOKUP($D12,Respuesta!$C:$C,Respuesta!$A:$A))</f>
        <v>4.0999999999999996</v>
      </c>
      <c r="F12" s="37" t="str">
        <f>IF(IFERROR(_xlfn.XLOOKUP($AB13,Respuesta!$B:$B,Respuesta!$I:$I),0) = 0,"", _xlfn.XLOOKUP($AB13,Respuesta!$B:$B,Respuesta!$I:$I))</f>
        <v>Identify Monitor and register|Documents</v>
      </c>
      <c r="G12" s="37" t="str">
        <f>IF(IFERROR(_xlfn.XLOOKUP($AB13,Respuesta!$B:$B,Respuesta!$E:$E),0) =0,"",(_xlfn.XLOOKUP($AB13,Respuesta!$B:$B,Respuesta!$E:$E)))</f>
        <v>Identify if there are disputed tenure or use rights. /  Means by which the organization addresses community aspirations regarding forest management.</v>
      </c>
      <c r="H12" s="116"/>
      <c r="I12" s="116"/>
      <c r="J12" s="30"/>
      <c r="K12" s="30"/>
      <c r="L12" s="5"/>
      <c r="M12" s="5"/>
      <c r="N12" s="5"/>
      <c r="O12" s="5"/>
      <c r="P12" s="5"/>
      <c r="Q12" s="5"/>
      <c r="R12" s="5"/>
      <c r="W12" s="27" t="str">
        <v>672</v>
      </c>
      <c r="X12" s="27" t="str">
        <f>_xlfn.XLOOKUP(W12,Respuesta!B:B,Respuesta!H:H)</f>
        <v>Si</v>
      </c>
      <c r="Y12" s="27">
        <f>_xlfn.XLOOKUP(W12,Respuesta!B:B,Respuesta!C:C)</f>
        <v>67</v>
      </c>
      <c r="AB12" t="str">
        <v>672</v>
      </c>
      <c r="AD12">
        <v>67</v>
      </c>
    </row>
    <row r="13" spans="1:30" ht="30" customHeight="1">
      <c r="A13" s="5"/>
      <c r="B13" s="2"/>
      <c r="C13" s="2"/>
      <c r="D13" s="39">
        <f t="shared" si="0"/>
        <v>69</v>
      </c>
      <c r="E13" s="39">
        <f>IF(IFERROR(_xlfn.XLOOKUP($D13,Respuesta!$C:$C,Respuesta!$A:$A),0) = 0,"", _xlfn.XLOOKUP($D13,Respuesta!$C:$C,Respuesta!$A:$A))</f>
        <v>4.2</v>
      </c>
      <c r="F13" s="37" t="str">
        <f>IF(IFERROR(_xlfn.XLOOKUP($AB14,Respuesta!$B:$B,Respuesta!$I:$I),0) = 0,"", _xlfn.XLOOKUP($AB14,Respuesta!$B:$B,Respuesta!$I:$I))</f>
        <v>Comunication/Engagement</v>
      </c>
      <c r="G13" s="37" t="str">
        <f>IF(IFERROR(_xlfn.XLOOKUP($AB14,Respuesta!$B:$B,Respuesta!$E:$E),0) =0,"",(_xlfn.XLOOKUP($AB14,Respuesta!$B:$B,Respuesta!$E:$E)))</f>
        <v>Inform communities about the options for commenting on management activities when there are rights that may be affected.</v>
      </c>
      <c r="H13" s="115"/>
      <c r="I13" s="115"/>
      <c r="J13" s="27"/>
      <c r="K13" s="27"/>
      <c r="L13" s="5"/>
      <c r="M13" s="5"/>
      <c r="N13" s="5"/>
      <c r="O13" s="5"/>
      <c r="P13" s="5"/>
      <c r="Q13" s="5"/>
      <c r="R13" s="5"/>
      <c r="W13" s="27" t="str">
        <v>682</v>
      </c>
      <c r="X13" s="27" t="str">
        <f>_xlfn.XLOOKUP(W13,Respuesta!B:B,Respuesta!H:H)</f>
        <v>Si</v>
      </c>
      <c r="Y13" s="27">
        <f>_xlfn.XLOOKUP(W13,Respuesta!B:B,Respuesta!C:C)</f>
        <v>68</v>
      </c>
      <c r="AB13" t="str">
        <v>682</v>
      </c>
      <c r="AD13">
        <v>68</v>
      </c>
    </row>
    <row r="14" spans="1:30" ht="30" customHeight="1">
      <c r="A14" s="5"/>
      <c r="B14" s="2"/>
      <c r="C14" s="6"/>
      <c r="D14" s="39">
        <f t="shared" si="0"/>
        <v>70</v>
      </c>
      <c r="E14" s="39">
        <f>IF(IFERROR(_xlfn.XLOOKUP($D14,Respuesta!$C:$C,Respuesta!$A:$A),0) = 0,"", _xlfn.XLOOKUP($D14,Respuesta!$C:$C,Respuesta!$A:$A))</f>
        <v>4.2</v>
      </c>
      <c r="F14" s="37" t="str">
        <f>IF(IFERROR(_xlfn.XLOOKUP($AB15,Respuesta!$B:$B,Respuesta!$I:$I),0) = 0,"", _xlfn.XLOOKUP($AB15,Respuesta!$B:$B,Respuesta!$I:$I))</f>
        <v>Actions</v>
      </c>
      <c r="G14" s="37" t="str">
        <f>IF(IFERROR(_xlfn.XLOOKUP($AB15,Respuesta!$B:$B,Respuesta!$E:$E),0) =0,"",(_xlfn.XLOOKUP($AB15,Respuesta!$B:$B,Respuesta!$E:$E)))</f>
        <v>Do not violate the rights of communities</v>
      </c>
      <c r="H14" s="115"/>
      <c r="I14" s="115"/>
      <c r="J14" s="27"/>
      <c r="K14" s="27"/>
      <c r="L14" s="5"/>
      <c r="M14" s="5"/>
      <c r="N14" s="5"/>
      <c r="O14" s="5"/>
      <c r="P14" s="5"/>
      <c r="Q14" s="5"/>
      <c r="R14" s="5"/>
      <c r="W14" s="27" t="str">
        <v>692</v>
      </c>
      <c r="X14" s="27" t="str">
        <f>_xlfn.XLOOKUP(W14,Respuesta!B:B,Respuesta!H:H)</f>
        <v>Si</v>
      </c>
      <c r="Y14" s="27">
        <f>_xlfn.XLOOKUP(W14,Respuesta!B:B,Respuesta!C:C)</f>
        <v>69</v>
      </c>
      <c r="AB14" t="str">
        <v>692</v>
      </c>
      <c r="AD14">
        <v>69</v>
      </c>
    </row>
    <row r="15" spans="1:30" ht="30" customHeight="1">
      <c r="A15" s="5"/>
      <c r="B15" s="2"/>
      <c r="D15" s="39">
        <f t="shared" si="0"/>
        <v>71</v>
      </c>
      <c r="E15" s="39">
        <f>IF(IFERROR(_xlfn.XLOOKUP($D15,Respuesta!$C:$C,Respuesta!$A:$A),0) = 0,"", _xlfn.XLOOKUP($D15,Respuesta!$C:$C,Respuesta!$A:$A))</f>
        <v>4.2</v>
      </c>
      <c r="F15" s="37" t="str">
        <f>IF(IFERROR(_xlfn.XLOOKUP($AB16,Respuesta!$B:$B,Respuesta!$I:$I),0) = 0,"", _xlfn.XLOOKUP($AB16,Respuesta!$B:$B,Respuesta!$I:$I))</f>
        <v>Actions</v>
      </c>
      <c r="G15" s="37" t="str">
        <f>IF(IFERROR(_xlfn.XLOOKUP($AB16,Respuesta!$B:$B,Respuesta!$E:$E),0) =0,"",(_xlfn.XLOOKUP($AB16,Respuesta!$B:$B,Respuesta!$E:$E)))</f>
        <v xml:space="preserve">
Changes in management activities if rights have been violated.
</v>
      </c>
      <c r="H15" s="116"/>
      <c r="I15" s="116"/>
      <c r="J15" s="30"/>
      <c r="K15" s="30"/>
      <c r="L15" s="5"/>
      <c r="M15" s="5"/>
      <c r="N15" s="5"/>
      <c r="O15" s="5"/>
      <c r="P15" s="5"/>
      <c r="Q15" s="5"/>
      <c r="R15" s="5"/>
      <c r="W15" s="27" t="str">
        <v>701</v>
      </c>
      <c r="X15" s="27" t="str">
        <f>_xlfn.XLOOKUP(W15,Respuesta!B:B,Respuesta!H:H)</f>
        <v>Si</v>
      </c>
      <c r="Y15" s="27">
        <f>_xlfn.XLOOKUP(W15,Respuesta!B:B,Respuesta!C:C)</f>
        <v>70</v>
      </c>
      <c r="AB15" t="str">
        <v>701</v>
      </c>
      <c r="AD15">
        <v>70</v>
      </c>
    </row>
    <row r="16" spans="1:30" ht="30" customHeight="1">
      <c r="A16" s="5"/>
      <c r="B16" s="2"/>
      <c r="C16" s="6"/>
      <c r="D16" s="39">
        <f t="shared" si="0"/>
        <v>72</v>
      </c>
      <c r="E16" s="39">
        <f>IF(IFERROR(_xlfn.XLOOKUP($D16,Respuesta!$C:$C,Respuesta!$A:$A),0) = 0,"", _xlfn.XLOOKUP($D16,Respuesta!$C:$C,Respuesta!$A:$A))</f>
        <v>4.2</v>
      </c>
      <c r="F16" s="37" t="str">
        <f>IF(IFERROR(_xlfn.XLOOKUP($AB17,Respuesta!$B:$B,Respuesta!$I:$I),0) = 0,"", _xlfn.XLOOKUP($AB17,Respuesta!$B:$B,Respuesta!$I:$I))</f>
        <v>Training|Comunication/Engagement</v>
      </c>
      <c r="G16" s="37" t="str">
        <f>IF(IFERROR(_xlfn.XLOOKUP($AB17,Respuesta!$B:$B,Respuesta!$E:$E),0) =0,"",(_xlfn.XLOOKUP($AB17,Respuesta!$B:$B,Respuesta!$E:$E)))</f>
        <v>Training: Methodology about process for a  free, prior and informed consent. / Seek free, prior and informed consent  from potentially affected Communitiess for my forestry activities.</v>
      </c>
      <c r="H16" s="115"/>
      <c r="I16" s="115"/>
      <c r="J16" s="27"/>
      <c r="K16" s="27"/>
      <c r="L16" s="5"/>
      <c r="M16" s="5"/>
      <c r="N16" s="5"/>
      <c r="O16" s="5"/>
      <c r="P16" s="11"/>
      <c r="Q16" s="5"/>
      <c r="R16" s="5"/>
      <c r="W16" s="27" t="str">
        <v>712</v>
      </c>
      <c r="X16" s="27" t="str">
        <f>_xlfn.XLOOKUP(W16,Respuesta!B:B,Respuesta!H:H)</f>
        <v>Si</v>
      </c>
      <c r="Y16" s="27">
        <f>_xlfn.XLOOKUP(W16,Respuesta!B:B,Respuesta!C:C)</f>
        <v>71</v>
      </c>
      <c r="AB16" t="str">
        <v>712</v>
      </c>
      <c r="AD16">
        <v>71</v>
      </c>
    </row>
    <row r="17" spans="1:30" ht="30" customHeight="1">
      <c r="A17" s="5"/>
      <c r="B17" s="2"/>
      <c r="D17" s="39">
        <f t="shared" si="0"/>
        <v>73</v>
      </c>
      <c r="E17" s="39">
        <f>IF(IFERROR(_xlfn.XLOOKUP($D17,Respuesta!$C:$C,Respuesta!$A:$A),0) = 0,"", _xlfn.XLOOKUP($D17,Respuesta!$C:$C,Respuesta!$A:$A))</f>
        <v>4.3</v>
      </c>
      <c r="F17" s="37" t="str">
        <f>IF(IFERROR(_xlfn.XLOOKUP($AB18,Respuesta!$B:$B,Respuesta!$I:$I),0) = 0,"", _xlfn.XLOOKUP($AB18,Respuesta!$B:$B,Respuesta!$I:$I))</f>
        <v>Actions|Documents</v>
      </c>
      <c r="G17" s="37" t="str">
        <f>IF(IFERROR(_xlfn.XLOOKUP($AB18,Respuesta!$B:$B,Respuesta!$E:$E),0) =0,"",(_xlfn.XLOOKUP($AB18,Respuesta!$B:$B,Respuesta!$E:$E)))</f>
        <v xml:space="preserve">Demonstrable actions to give preference to local employment and services. /  Contracting and employment procedure includes preference for local employment and services.
</v>
      </c>
      <c r="H17" s="116"/>
      <c r="I17" s="116"/>
      <c r="J17" s="30"/>
      <c r="K17" s="30"/>
      <c r="L17" s="5"/>
      <c r="M17" s="5"/>
      <c r="N17" s="5"/>
      <c r="O17" s="5"/>
      <c r="P17" s="5"/>
      <c r="Q17" s="5"/>
      <c r="R17" s="5"/>
      <c r="W17" s="27" t="str">
        <v>722</v>
      </c>
      <c r="X17" s="27" t="str">
        <f>_xlfn.XLOOKUP(W17,Respuesta!B:B,Respuesta!H:H)</f>
        <v>Si</v>
      </c>
      <c r="Y17" s="27">
        <f>_xlfn.XLOOKUP(W17,Respuesta!B:B,Respuesta!C:C)</f>
        <v>72</v>
      </c>
      <c r="AB17" t="str">
        <v>722</v>
      </c>
      <c r="AD17">
        <v>72</v>
      </c>
    </row>
    <row r="18" spans="1:30" ht="30" customHeight="1">
      <c r="A18" s="5"/>
      <c r="B18" s="2"/>
      <c r="C18" s="2"/>
      <c r="D18" s="39">
        <f t="shared" si="0"/>
        <v>74</v>
      </c>
      <c r="E18" s="39">
        <f>IF(IFERROR(_xlfn.XLOOKUP($D18,Respuesta!$C:$C,Respuesta!$A:$A),0) = 0,"", _xlfn.XLOOKUP($D18,Respuesta!$C:$C,Respuesta!$A:$A))</f>
        <v>4.4000000000000004</v>
      </c>
      <c r="F18" s="37" t="str">
        <f>IF(IFERROR(_xlfn.XLOOKUP($AB19,Respuesta!$B:$B,Respuesta!$I:$I),0) = 0,"", _xlfn.XLOOKUP($AB19,Respuesta!$B:$B,Respuesta!$I:$I))</f>
        <v>Actions|Identify Monitor and register|Comunication/Engagement</v>
      </c>
      <c r="G18" s="37" t="str">
        <f>IF(IFERROR(_xlfn.XLOOKUP($AB19,Respuesta!$B:$B,Respuesta!$E:$E),0) =0,"",(_xlfn.XLOOKUP($AB19,Respuesta!$B:$B,Respuesta!$E:$E)))</f>
        <v>Implement activities that support local development. / Identify with the communities´ opportunities for local development.Record activities that contribute to local development. / Involve local communities in identifying development opportunities.</v>
      </c>
      <c r="H18" s="115"/>
      <c r="I18" s="115"/>
      <c r="J18" s="27"/>
      <c r="K18" s="27"/>
      <c r="L18" s="5"/>
      <c r="M18" s="5"/>
      <c r="N18" s="5"/>
      <c r="O18" s="5"/>
      <c r="P18" s="5"/>
      <c r="Q18" s="5"/>
      <c r="R18" s="5"/>
      <c r="W18" s="27" t="str">
        <v>732</v>
      </c>
      <c r="X18" s="27" t="str">
        <f>_xlfn.XLOOKUP(W18,Respuesta!B:B,Respuesta!H:H)</f>
        <v>Si</v>
      </c>
      <c r="Y18" s="27">
        <f>_xlfn.XLOOKUP(W18,Respuesta!B:B,Respuesta!C:C)</f>
        <v>73</v>
      </c>
      <c r="AB18" t="str">
        <v>732</v>
      </c>
      <c r="AD18">
        <v>73</v>
      </c>
    </row>
    <row r="19" spans="1:30" ht="30" customHeight="1">
      <c r="A19" s="5"/>
      <c r="B19" s="2"/>
      <c r="C19" s="6"/>
      <c r="D19" s="39">
        <f t="shared" si="0"/>
        <v>76</v>
      </c>
      <c r="E19" s="39">
        <f>IF(IFERROR(_xlfn.XLOOKUP($D19,Respuesta!$C:$C,Respuesta!$A:$A),0) = 0,"", _xlfn.XLOOKUP($D19,Respuesta!$C:$C,Respuesta!$A:$A))</f>
        <v>4.5</v>
      </c>
      <c r="F19" s="37" t="str">
        <f>IF(IFERROR(_xlfn.XLOOKUP($AB20,Respuesta!$B:$B,Respuesta!$I:$I),0) = 0,"", _xlfn.XLOOKUP($AB20,Respuesta!$B:$B,Respuesta!$I:$I))</f>
        <v>Actions</v>
      </c>
      <c r="G19" s="37" t="str">
        <f>IF(IFERROR(_xlfn.XLOOKUP($AB20,Respuesta!$B:$B,Respuesta!$E:$E),0) =0,"",(_xlfn.XLOOKUP($AB20,Respuesta!$B:$B,Respuesta!$E:$E)))</f>
        <v>Implement prioritized measures to avoid negative impacts of management activities.</v>
      </c>
      <c r="H19" s="115"/>
      <c r="I19" s="115"/>
      <c r="J19" s="27"/>
      <c r="K19" s="27"/>
      <c r="L19" s="5"/>
      <c r="M19" s="5"/>
      <c r="N19" s="5"/>
      <c r="O19" s="5"/>
      <c r="P19" s="5"/>
      <c r="Q19" s="5"/>
      <c r="R19" s="5"/>
      <c r="W19" s="27" t="str">
        <v>742</v>
      </c>
      <c r="X19" s="27" t="str">
        <f>_xlfn.XLOOKUP(W19,Respuesta!B:B,Respuesta!H:H)</f>
        <v>Si</v>
      </c>
      <c r="Y19" s="27">
        <f>_xlfn.XLOOKUP(W19,Respuesta!B:B,Respuesta!C:C)</f>
        <v>74</v>
      </c>
      <c r="AB19" t="str">
        <v>742</v>
      </c>
      <c r="AD19">
        <v>74</v>
      </c>
    </row>
    <row r="20" spans="1:30" ht="30" customHeight="1">
      <c r="A20" s="5"/>
      <c r="B20" s="2"/>
      <c r="D20" s="39">
        <f t="shared" si="0"/>
        <v>77</v>
      </c>
      <c r="E20" s="39">
        <f>IF(IFERROR(_xlfn.XLOOKUP($D20,Respuesta!$C:$C,Respuesta!$A:$A),0) = 0,"", _xlfn.XLOOKUP($D20,Respuesta!$C:$C,Respuesta!$A:$A))</f>
        <v>4.5</v>
      </c>
      <c r="F20" s="37" t="str">
        <f>IF(IFERROR(_xlfn.XLOOKUP($AB21,Respuesta!$B:$B,Respuesta!$I:$I),0) = 0,"", _xlfn.XLOOKUP($AB21,Respuesta!$B:$B,Respuesta!$I:$I))</f>
        <v>Actions</v>
      </c>
      <c r="G20" s="37" t="str">
        <f>IF(IFERROR(_xlfn.XLOOKUP($AB21,Respuesta!$B:$B,Respuesta!$E:$E),0) =0,"",(_xlfn.XLOOKUP($AB21,Respuesta!$B:$B,Respuesta!$E:$E)))</f>
        <v>Fix any significant negativ impact, if that has ocurred.</v>
      </c>
      <c r="H20" s="116"/>
      <c r="I20" s="116"/>
      <c r="J20" s="30"/>
      <c r="K20" s="30"/>
      <c r="L20" s="5"/>
      <c r="M20" s="5"/>
      <c r="N20" s="5"/>
      <c r="O20" s="5"/>
      <c r="P20" s="5"/>
      <c r="Q20" s="5"/>
      <c r="R20" s="5"/>
      <c r="W20" s="27" t="str">
        <v>751</v>
      </c>
      <c r="X20" s="27" t="str">
        <f>_xlfn.XLOOKUP(W20,Respuesta!B:B,Respuesta!H:H)</f>
        <v/>
      </c>
      <c r="Y20" s="27">
        <f>_xlfn.XLOOKUP(W20,Respuesta!B:B,Respuesta!C:C)</f>
        <v>75</v>
      </c>
      <c r="AB20" t="str">
        <v>762</v>
      </c>
      <c r="AD20">
        <v>76</v>
      </c>
    </row>
    <row r="21" spans="1:30" ht="30" customHeight="1">
      <c r="A21" s="5"/>
      <c r="B21" s="2"/>
      <c r="C21" s="2"/>
      <c r="D21" s="39">
        <f t="shared" si="0"/>
        <v>78</v>
      </c>
      <c r="E21" s="39">
        <f>IF(IFERROR(_xlfn.XLOOKUP($D21,Respuesta!$C:$C,Respuesta!$A:$A),0) = 0,"", _xlfn.XLOOKUP($D21,Respuesta!$C:$C,Respuesta!$A:$A))</f>
        <v>4.5999999999999996</v>
      </c>
      <c r="F21" s="37" t="str">
        <f>IF(IFERROR(_xlfn.XLOOKUP($AB22,Respuesta!$B:$B,Respuesta!$I:$I),0) = 0,"", _xlfn.XLOOKUP($AB22,Respuesta!$B:$B,Respuesta!$I:$I))</f>
        <v>Training|Documents|Comunication/Engagement</v>
      </c>
      <c r="G21" s="37" t="str">
        <f>IF(IFERROR(_xlfn.XLOOKUP($AB22,Respuesta!$B:$B,Respuesta!$E:$E),0) =0,"",(_xlfn.XLOOKUP($AB22,Respuesta!$B:$B,Respuesta!$E:$E)))</f>
        <v>Training to Local Communities: Grievance and Dispute Resolution System. / Grievance and dispute resolution plan with local communities. / Comunicate grievance and dispute resolution plan to local communities.</v>
      </c>
      <c r="H21" s="115"/>
      <c r="I21" s="115"/>
      <c r="J21" s="27"/>
      <c r="K21" s="27"/>
      <c r="L21" s="5"/>
      <c r="M21" s="5"/>
      <c r="N21" s="5"/>
      <c r="O21" s="5"/>
      <c r="P21" s="5"/>
      <c r="Q21" s="5"/>
      <c r="R21" s="5"/>
      <c r="W21" s="27" t="str" cm="1">
        <f t="array" ref="W21:W32">+_xlfn._xlws.FILTER('P 4.B'!$V$9:$V$46,'P 4.B'!$V$9:$V$46 &lt;&gt; "")</f>
        <v>762</v>
      </c>
      <c r="X21" s="27" t="str">
        <f>_xlfn.XLOOKUP(W21,Respuesta!B:B,Respuesta!H:H)</f>
        <v>Si</v>
      </c>
      <c r="Y21" s="27">
        <f>_xlfn.XLOOKUP(W21,Respuesta!B:B,Respuesta!C:C)</f>
        <v>76</v>
      </c>
      <c r="AB21" t="str">
        <v>772</v>
      </c>
      <c r="AD21">
        <v>77</v>
      </c>
    </row>
    <row r="22" spans="1:30" ht="30" customHeight="1">
      <c r="A22" s="5"/>
      <c r="B22" s="2"/>
      <c r="C22" s="2"/>
      <c r="D22" s="39">
        <f t="shared" si="0"/>
        <v>81</v>
      </c>
      <c r="E22" s="39">
        <f>IF(IFERROR(_xlfn.XLOOKUP($D22,Respuesta!$C:$C,Respuesta!$A:$A),0) = 0,"", _xlfn.XLOOKUP($D22,Respuesta!$C:$C,Respuesta!$A:$A))</f>
        <v>4.5999999999999996</v>
      </c>
      <c r="F22" s="37" t="str">
        <f>IF(IFERROR(_xlfn.XLOOKUP($AB23,Respuesta!$B:$B,Respuesta!$I:$I),0) = 0,"", _xlfn.XLOOKUP($AB23,Respuesta!$B:$B,Respuesta!$I:$I))</f>
        <v>Actions|Documents</v>
      </c>
      <c r="G22" s="37" t="str">
        <f>IF(IFERROR(_xlfn.XLOOKUP($AB23,Respuesta!$B:$B,Respuesta!$E:$E),0) =0,"",(_xlfn.XLOOKUP($AB23,Respuesta!$B:$B,Respuesta!$E:$E)))</f>
        <v>Offer compensation in accordance with the law. / Agreement about compensation with communities.</v>
      </c>
      <c r="H22" s="115"/>
      <c r="I22" s="115"/>
      <c r="J22" s="27"/>
      <c r="K22" s="27"/>
      <c r="L22" s="5"/>
      <c r="M22" s="5"/>
      <c r="N22" s="5"/>
      <c r="O22" s="5"/>
      <c r="P22" s="5"/>
      <c r="Q22" s="5"/>
      <c r="R22" s="5"/>
      <c r="W22" s="27" t="str">
        <v>772</v>
      </c>
      <c r="X22" s="27" t="str">
        <f>_xlfn.XLOOKUP(W22,Respuesta!B:B,Respuesta!H:H)</f>
        <v>Si</v>
      </c>
      <c r="Y22" s="27">
        <f>_xlfn.XLOOKUP(W22,Respuesta!B:B,Respuesta!C:C)</f>
        <v>77</v>
      </c>
      <c r="AB22" t="str">
        <v>782</v>
      </c>
      <c r="AD22">
        <v>78</v>
      </c>
    </row>
    <row r="23" spans="1:30" ht="30" customHeight="1">
      <c r="A23" s="5"/>
      <c r="B23" s="2"/>
      <c r="C23" s="2"/>
      <c r="D23" s="39">
        <f t="shared" si="0"/>
        <v>82</v>
      </c>
      <c r="E23" s="39">
        <f>IF(IFERROR(_xlfn.XLOOKUP($D23,Respuesta!$C:$C,Respuesta!$A:$A),0) = 0,"", _xlfn.XLOOKUP($D23,Respuesta!$C:$C,Respuesta!$A:$A))</f>
        <v>4.5999999999999996</v>
      </c>
      <c r="F23" s="37" t="str">
        <f>IF(IFERROR(_xlfn.XLOOKUP($AB24,Respuesta!$B:$B,Respuesta!$I:$I),0) = 0,"", _xlfn.XLOOKUP($AB24,Respuesta!$B:$B,Respuesta!$I:$I))</f>
        <v>Actions</v>
      </c>
      <c r="G23" s="37" t="str">
        <f>IF(IFERROR(_xlfn.XLOOKUP($AB24,Respuesta!$B:$B,Respuesta!$E:$E),0) =0,"",(_xlfn.XLOOKUP($AB24,Respuesta!$B:$B,Respuesta!$E:$E)))</f>
        <v>Cease operations in areas of controversy.</v>
      </c>
      <c r="H23" s="115"/>
      <c r="I23" s="115"/>
      <c r="J23" s="2"/>
      <c r="K23" s="2"/>
      <c r="L23" s="5"/>
      <c r="M23" s="5"/>
      <c r="N23" s="5"/>
      <c r="O23" s="5"/>
      <c r="P23" s="5"/>
      <c r="Q23" s="5"/>
      <c r="R23" s="5"/>
      <c r="W23" s="27" t="str">
        <v>782</v>
      </c>
      <c r="X23" s="27" t="str">
        <f>_xlfn.XLOOKUP(W23,Respuesta!B:B,Respuesta!H:H)</f>
        <v>Si</v>
      </c>
      <c r="Y23" s="27">
        <f>_xlfn.XLOOKUP(W23,Respuesta!B:B,Respuesta!C:C)</f>
        <v>78</v>
      </c>
      <c r="AB23" t="str">
        <v>812</v>
      </c>
      <c r="AD23">
        <v>81</v>
      </c>
    </row>
    <row r="24" spans="1:30" ht="30" customHeight="1">
      <c r="A24" s="5"/>
      <c r="B24" s="2"/>
      <c r="C24" s="2"/>
      <c r="D24" s="39">
        <f t="shared" si="0"/>
        <v>83</v>
      </c>
      <c r="E24" s="39">
        <f>IF(IFERROR(_xlfn.XLOOKUP($D24,Respuesta!$C:$C,Respuesta!$A:$A),0) = 0,"", _xlfn.XLOOKUP($D24,Respuesta!$C:$C,Respuesta!$A:$A))</f>
        <v>4.7</v>
      </c>
      <c r="F24" s="37" t="str">
        <f>IF(IFERROR(_xlfn.XLOOKUP($AB25,Respuesta!$B:$B,Respuesta!$I:$I),0) = 0,"", _xlfn.XLOOKUP($AB25,Respuesta!$B:$B,Respuesta!$I:$I))</f>
        <v>Actions|Identify Monitor and register|Comunication/Engagement</v>
      </c>
      <c r="G24" s="37" t="str">
        <f>IF(IFERROR(_xlfn.XLOOKUP($AB25,Respuesta!$B:$B,Respuesta!$E:$E),0) =0,"",(_xlfn.XLOOKUP($AB25,Respuesta!$B:$B,Respuesta!$E:$E)))</f>
        <v>Recognize places of special importance / Identify sites of special importance to the communities. / Engage communities in identification od sites of special importance to the communities.</v>
      </c>
      <c r="H24" s="115"/>
      <c r="I24" s="115"/>
      <c r="J24" s="2"/>
      <c r="K24" s="2"/>
      <c r="L24" s="5"/>
      <c r="M24" s="5"/>
      <c r="N24" s="5"/>
      <c r="O24" s="5"/>
      <c r="P24" s="5"/>
      <c r="Q24" s="5"/>
      <c r="R24" s="5"/>
      <c r="W24" s="27" t="str">
        <v>793</v>
      </c>
      <c r="X24" s="27" t="str">
        <f>_xlfn.XLOOKUP(W24,Respuesta!B:B,Respuesta!H:H)</f>
        <v/>
      </c>
      <c r="Y24" s="27">
        <f>_xlfn.XLOOKUP(W24,Respuesta!B:B,Respuesta!C:C)</f>
        <v>79</v>
      </c>
      <c r="AB24" t="str">
        <v>822</v>
      </c>
      <c r="AD24">
        <v>82</v>
      </c>
    </row>
    <row r="25" spans="1:30" ht="30" customHeight="1">
      <c r="A25" s="5"/>
      <c r="B25" s="2"/>
      <c r="C25" s="2"/>
      <c r="D25" s="39">
        <f t="shared" si="0"/>
        <v>84</v>
      </c>
      <c r="E25" s="39">
        <f>IF(IFERROR(_xlfn.XLOOKUP($D25,Respuesta!$C:$C,Respuesta!$A:$A),0) = 0,"", _xlfn.XLOOKUP($D25,Respuesta!$C:$C,Respuesta!$A:$A))</f>
        <v>4.7</v>
      </c>
      <c r="F25" s="37" t="str">
        <f>IF(IFERROR(_xlfn.XLOOKUP($AB26,Respuesta!$B:$B,Respuesta!$I:$I),0) = 0,"", _xlfn.XLOOKUP($AB26,Respuesta!$B:$B,Respuesta!$I:$I))</f>
        <v>Actions|Documents</v>
      </c>
      <c r="G25" s="37" t="str">
        <f>IF(IFERROR(_xlfn.XLOOKUP($AB26,Respuesta!$B:$B,Respuesta!$E:$E),0) =0,"",(_xlfn.XLOOKUP($AB26,Respuesta!$B:$B,Respuesta!$E:$E)))</f>
        <v>Implement measures to protect sites of special importance. /  Identification and protection measures for sites of special importance.</v>
      </c>
      <c r="H25" s="115"/>
      <c r="I25" s="115"/>
      <c r="J25" s="2"/>
      <c r="K25" s="2"/>
      <c r="L25" s="5"/>
      <c r="M25" s="5"/>
      <c r="N25" s="5"/>
      <c r="O25" s="5"/>
      <c r="P25" s="5"/>
      <c r="Q25" s="5"/>
      <c r="R25" s="5"/>
      <c r="W25" s="27" t="str">
        <v>803</v>
      </c>
      <c r="X25" s="27" t="str">
        <f>_xlfn.XLOOKUP(W25,Respuesta!B:B,Respuesta!H:H)</f>
        <v/>
      </c>
      <c r="Y25" s="27">
        <f>_xlfn.XLOOKUP(W25,Respuesta!B:B,Respuesta!C:C)</f>
        <v>80</v>
      </c>
      <c r="AB25" t="str">
        <v>832</v>
      </c>
      <c r="AD25">
        <v>83</v>
      </c>
    </row>
    <row r="26" spans="1:30" ht="30" customHeight="1">
      <c r="A26" s="5"/>
      <c r="B26" s="2"/>
      <c r="C26" s="2"/>
      <c r="D26" s="39">
        <f t="shared" si="0"/>
        <v>85</v>
      </c>
      <c r="E26" s="39">
        <f>IF(IFERROR(_xlfn.XLOOKUP($D26,Respuesta!$C:$C,Respuesta!$A:$A),0) = 0,"", _xlfn.XLOOKUP($D26,Respuesta!$C:$C,Respuesta!$A:$A))</f>
        <v>4.7</v>
      </c>
      <c r="F26" s="37" t="str">
        <f>IF(IFERROR(_xlfn.XLOOKUP($AB27,Respuesta!$B:$B,Respuesta!$I:$I),0) = 0,"", _xlfn.XLOOKUP($AB27,Respuesta!$B:$B,Respuesta!$I:$I))</f>
        <v>Actions</v>
      </c>
      <c r="G26" s="37" t="str">
        <f>IF(IFERROR(_xlfn.XLOOKUP($AB27,Respuesta!$B:$B,Respuesta!$E:$E),0) =0,"",(_xlfn.XLOOKUP($AB27,Respuesta!$B:$B,Respuesta!$E:$E)))</f>
        <v>In case of new cultural or archaeological evidence, suspend forest management activities.</v>
      </c>
      <c r="H26" s="115"/>
      <c r="I26" s="115"/>
      <c r="J26" s="2"/>
      <c r="K26" s="2"/>
      <c r="L26" s="5"/>
      <c r="M26" s="5"/>
      <c r="N26" s="5"/>
      <c r="O26" s="5"/>
      <c r="P26" s="5"/>
      <c r="Q26" s="5"/>
      <c r="R26" s="5"/>
      <c r="W26" s="27" t="str">
        <v>812</v>
      </c>
      <c r="X26" s="27" t="str">
        <f>_xlfn.XLOOKUP(W26,Respuesta!B:B,Respuesta!H:H)</f>
        <v>Si</v>
      </c>
      <c r="Y26" s="27">
        <f>_xlfn.XLOOKUP(W26,Respuesta!B:B,Respuesta!C:C)</f>
        <v>81</v>
      </c>
      <c r="AB26" t="str">
        <v>842</v>
      </c>
      <c r="AD26">
        <v>84</v>
      </c>
    </row>
    <row r="27" spans="1:30" ht="30" customHeight="1">
      <c r="A27" s="5"/>
      <c r="B27" s="2"/>
      <c r="C27" s="2"/>
      <c r="D27" s="39">
        <f t="shared" si="0"/>
        <v>86</v>
      </c>
      <c r="E27" s="39">
        <f>IF(IFERROR(_xlfn.XLOOKUP($D27,Respuesta!$C:$C,Respuesta!$A:$A),0) = 0,"", _xlfn.XLOOKUP($D27,Respuesta!$C:$C,Respuesta!$A:$A))</f>
        <v>4.8</v>
      </c>
      <c r="F27" s="37" t="str">
        <f>IF(IFERROR(_xlfn.XLOOKUP($AB28,Respuesta!$B:$B,Respuesta!$I:$I),0) = 0,"", _xlfn.XLOOKUP($AB28,Respuesta!$B:$B,Respuesta!$I:$I))</f>
        <v>Identify Monitor and register|Documents|Comunication/Engagement</v>
      </c>
      <c r="G27" s="37" t="str">
        <f>IF(IFERROR(_xlfn.XLOOKUP($AB28,Respuesta!$B:$B,Respuesta!$E:$E),0) =0,"",(_xlfn.XLOOKUP($AB28,Respuesta!$B:$B,Respuesta!$E:$E)))</f>
        <v>Identify traditional knowledge and intellectual property. /  Traditional knowledge and intellectual property, if any. Binding agreement with communities. / FPIC Process to use traditional knowledge.</v>
      </c>
      <c r="H27" s="115"/>
      <c r="I27" s="115"/>
      <c r="J27" s="2"/>
      <c r="K27" s="2"/>
      <c r="L27" s="5"/>
      <c r="M27" s="5"/>
      <c r="N27" s="5"/>
      <c r="O27" s="5"/>
      <c r="P27" s="5"/>
      <c r="Q27" s="5"/>
      <c r="R27" s="5"/>
      <c r="W27" s="27" t="str">
        <v>822</v>
      </c>
      <c r="X27" s="27" t="str">
        <f>_xlfn.XLOOKUP(W27,Respuesta!B:B,Respuesta!H:H)</f>
        <v>Si</v>
      </c>
      <c r="Y27" s="27">
        <f>_xlfn.XLOOKUP(W27,Respuesta!B:B,Respuesta!C:C)</f>
        <v>82</v>
      </c>
      <c r="AB27" t="str">
        <v>852</v>
      </c>
      <c r="AD27">
        <v>85</v>
      </c>
    </row>
    <row r="28" spans="1:30" ht="30" customHeight="1">
      <c r="A28" s="5"/>
      <c r="B28" s="2"/>
      <c r="C28" s="2"/>
      <c r="D28" s="39">
        <f t="shared" si="0"/>
        <v>87</v>
      </c>
      <c r="E28" s="39">
        <f>IF(IFERROR(_xlfn.XLOOKUP($D28,Respuesta!$C:$C,Respuesta!$A:$A),0) = 0,"", _xlfn.XLOOKUP($D28,Respuesta!$C:$C,Respuesta!$A:$A))</f>
        <v>4.8</v>
      </c>
      <c r="F28" s="37" t="str">
        <f>IF(IFERROR(_xlfn.XLOOKUP($AB29,Respuesta!$B:$B,Respuesta!$I:$I),0) = 0,"", _xlfn.XLOOKUP($AB29,Respuesta!$B:$B,Respuesta!$I:$I))</f>
        <v>Actions</v>
      </c>
      <c r="G28" s="37" t="str">
        <f>IF(IFERROR(_xlfn.XLOOKUP($AB29,Respuesta!$B:$B,Respuesta!$E:$E),0) =0,"",(_xlfn.XLOOKUP($AB29,Respuesta!$B:$B,Respuesta!$E:$E)))</f>
        <v>Compensation for use of traditional knowledge.</v>
      </c>
      <c r="H28" s="115"/>
      <c r="I28" s="115"/>
      <c r="J28" s="2"/>
      <c r="K28" s="2"/>
      <c r="L28" s="5"/>
      <c r="M28" s="5"/>
      <c r="N28" s="5"/>
      <c r="O28" s="5"/>
      <c r="P28" s="5"/>
      <c r="Q28" s="5"/>
      <c r="R28" s="5"/>
      <c r="W28" s="27" t="str">
        <v>832</v>
      </c>
      <c r="X28" s="27" t="str">
        <f>_xlfn.XLOOKUP(W28,Respuesta!B:B,Respuesta!H:H)</f>
        <v>Si</v>
      </c>
      <c r="Y28" s="27">
        <f>_xlfn.XLOOKUP(W28,Respuesta!B:B,Respuesta!C:C)</f>
        <v>83</v>
      </c>
      <c r="AB28" t="str">
        <v>862</v>
      </c>
      <c r="AD28">
        <v>86</v>
      </c>
    </row>
    <row r="29" spans="1:30" ht="30" customHeight="1">
      <c r="A29" s="5"/>
      <c r="D29" s="39" t="str">
        <f>IF(AD30 = 0,"", AD30 )</f>
        <v/>
      </c>
      <c r="E29" s="39" t="str">
        <f>IF(IFERROR(_xlfn.XLOOKUP($D29,Respuesta!$C:$C,Respuesta!$A:$A),0) = 0,"", _xlfn.XLOOKUP($D29,Respuesta!$C:$C,Respuesta!$A:$A))</f>
        <v/>
      </c>
      <c r="F29" s="37" t="str">
        <f>IF(IFERROR(_xlfn.XLOOKUP($AB30,Respuesta!$B:$B,Respuesta!$I:$I),0) = 0,"", _xlfn.XLOOKUP($AB30,Respuesta!$B:$B,Respuesta!$I:$I))</f>
        <v/>
      </c>
      <c r="G29" s="37" t="str">
        <f>IF(IFERROR(_xlfn.XLOOKUP($AB30,Respuesta!$B:$B,Respuesta!$E:$E),0) =0,"",(_xlfn.XLOOKUP($AB30,Respuesta!$B:$B,Respuesta!$E:$E)))</f>
        <v/>
      </c>
      <c r="H29" s="115"/>
      <c r="I29" s="115"/>
      <c r="L29" s="5"/>
      <c r="M29" s="5"/>
      <c r="N29" s="5"/>
      <c r="O29" s="5"/>
      <c r="W29" s="27" t="str">
        <v>842</v>
      </c>
      <c r="X29" s="27" t="str">
        <f>_xlfn.XLOOKUP(W29,Respuesta!B:B,Respuesta!H:H)</f>
        <v>Si</v>
      </c>
      <c r="Y29" s="27">
        <f>_xlfn.XLOOKUP(W29,Respuesta!B:B,Respuesta!C:C)</f>
        <v>84</v>
      </c>
      <c r="AB29" t="str">
        <v>872</v>
      </c>
      <c r="AD29">
        <v>87</v>
      </c>
    </row>
    <row r="30" spans="1:30" s="2" customFormat="1" ht="30" customHeight="1">
      <c r="A30" s="5"/>
      <c r="D30" s="39" t="str">
        <f>IF(AD30 = 0,"", AD30 )</f>
        <v/>
      </c>
      <c r="E30" s="39" t="str">
        <f>IF(IFERROR(_xlfn.XLOOKUP($D30,Respuesta!$C:$C,Respuesta!$A:$A),0) = 0,"", _xlfn.XLOOKUP($D30,Respuesta!$C:$C,Respuesta!$A:$A))</f>
        <v/>
      </c>
      <c r="F30" s="37" t="str">
        <f>IF(IFERROR(_xlfn.XLOOKUP($AB31,Respuesta!$B:$B,Respuesta!$I:$I),0) = 0,"", _xlfn.XLOOKUP($AB31,Respuesta!$B:$B,Respuesta!$I:$I))</f>
        <v/>
      </c>
      <c r="G30" s="37" t="str">
        <f>IF(IFERROR(_xlfn.XLOOKUP($AB31,Respuesta!$B:$B,Respuesta!$E:$E),0) =0,"",(_xlfn.XLOOKUP($AB31,Respuesta!$B:$B,Respuesta!$E:$E)))</f>
        <v/>
      </c>
      <c r="H30" s="115"/>
      <c r="I30" s="115"/>
      <c r="L30" s="5"/>
      <c r="M30" s="5"/>
      <c r="N30" s="5"/>
      <c r="O30" s="5"/>
      <c r="W30" s="27" t="str">
        <v>852</v>
      </c>
      <c r="X30" s="27" t="str">
        <f>_xlfn.XLOOKUP(W30,Respuesta!B:B,Respuesta!H:H)</f>
        <v>Si</v>
      </c>
      <c r="Y30" s="27">
        <f>_xlfn.XLOOKUP(W30,Respuesta!B:B,Respuesta!C:C)</f>
        <v>85</v>
      </c>
    </row>
    <row r="31" spans="1:30" ht="30" customHeight="1">
      <c r="A31" s="5"/>
      <c r="D31" s="3" t="str">
        <f t="shared" ref="D31:D36" si="1">IF(AD32 = 0,"", AD32 )</f>
        <v/>
      </c>
      <c r="E31" s="3" t="str">
        <f>IF(IFERROR(_xlfn.XLOOKUP($D31,Respuesta!$C:$C,Respuesta!$A:$A),0) = 0,"", _xlfn.XLOOKUP($D31,Respuesta!$C:$C,Respuesta!$A:$A))</f>
        <v/>
      </c>
      <c r="F31" s="33" t="str">
        <f>IF(IFERROR(_xlfn.XLOOKUP($AB32,Respuesta!$B:$B,Respuesta!$I:$I),0) = 0,"", _xlfn.XLOOKUP($AB32,Respuesta!$B:$B,Respuesta!$I:$I))</f>
        <v/>
      </c>
      <c r="G31" s="33" t="str">
        <f>IF(IFERROR(_xlfn.XLOOKUP($AB32,Respuesta!$B:$B,Respuesta!$E:$E),0) =0,"",(_xlfn.XLOOKUP($AB32,Respuesta!$B:$B,Respuesta!$E:$E)))</f>
        <v/>
      </c>
      <c r="H31" s="118"/>
      <c r="I31" s="115"/>
      <c r="L31" s="5"/>
      <c r="M31" s="5"/>
      <c r="N31" s="5"/>
      <c r="O31" s="5"/>
      <c r="W31" s="27" t="str">
        <v>862</v>
      </c>
      <c r="X31" s="27" t="str">
        <f>_xlfn.XLOOKUP(W31,Respuesta!B:B,Respuesta!H:H)</f>
        <v>Si</v>
      </c>
      <c r="Y31" s="27">
        <f>_xlfn.XLOOKUP(W31,Respuesta!B:B,Respuesta!C:C)</f>
        <v>86</v>
      </c>
    </row>
    <row r="32" spans="1:30" ht="30" customHeight="1">
      <c r="A32" s="5"/>
      <c r="D32" s="3" t="str">
        <f t="shared" si="1"/>
        <v/>
      </c>
      <c r="E32" s="3" t="str">
        <f>IF(IFERROR(_xlfn.XLOOKUP($D32,Respuesta!$C:$C,Respuesta!$A:$A),0) = 0,"", _xlfn.XLOOKUP($D32,Respuesta!$C:$C,Respuesta!$A:$A))</f>
        <v/>
      </c>
      <c r="F32" s="33" t="str">
        <f>IF(IFERROR(_xlfn.XLOOKUP($AB33,Respuesta!$B:$B,Respuesta!$I:$I),0) = 0,"", _xlfn.XLOOKUP($AB33,Respuesta!$B:$B,Respuesta!$I:$I))</f>
        <v/>
      </c>
      <c r="G32" s="33" t="str">
        <f>IF(IFERROR(_xlfn.XLOOKUP($AB33,Respuesta!$B:$B,Respuesta!$E:$E),0) =0,"",(_xlfn.XLOOKUP($AB33,Respuesta!$B:$B,Respuesta!$E:$E)))</f>
        <v/>
      </c>
      <c r="H32" s="118"/>
      <c r="I32" s="115"/>
      <c r="L32" s="5"/>
      <c r="M32" s="5"/>
      <c r="N32" s="5"/>
      <c r="O32" s="5"/>
      <c r="W32" s="27" t="str">
        <v>872</v>
      </c>
      <c r="X32" s="27" t="str">
        <f>_xlfn.XLOOKUP(W32,Respuesta!B:B,Respuesta!H:H)</f>
        <v>Si</v>
      </c>
      <c r="Y32" s="27">
        <f>_xlfn.XLOOKUP(W32,Respuesta!B:B,Respuesta!C:C)</f>
        <v>87</v>
      </c>
    </row>
    <row r="33" spans="1:25" ht="30" customHeight="1">
      <c r="A33" s="5"/>
      <c r="D33" s="3" t="str">
        <f t="shared" si="1"/>
        <v/>
      </c>
      <c r="E33" s="3" t="str">
        <f>IF(IFERROR(_xlfn.XLOOKUP($D33,Respuesta!$C:$C,Respuesta!$A:$A),0) = 0,"", _xlfn.XLOOKUP($D33,Respuesta!$C:$C,Respuesta!$A:$A))</f>
        <v/>
      </c>
      <c r="F33" s="32"/>
      <c r="G33" s="33" t="str">
        <f>IF(IFERROR(_xlfn.XLOOKUP($AB34,Respuesta!$B:$B,Respuesta!$E:$E),0) =0,"",(_xlfn.XLOOKUP($AB34,Respuesta!$B:$B,Respuesta!$E:$E)))</f>
        <v/>
      </c>
      <c r="H33" s="32"/>
      <c r="I33" s="34"/>
      <c r="L33" s="5"/>
      <c r="M33" s="5"/>
      <c r="N33" s="5"/>
      <c r="O33" s="5"/>
      <c r="W33" s="27"/>
      <c r="X33" s="27"/>
      <c r="Y33" s="27"/>
    </row>
    <row r="34" spans="1:25" ht="30" customHeight="1">
      <c r="A34" s="5"/>
      <c r="D34" s="3" t="str">
        <f t="shared" si="1"/>
        <v/>
      </c>
      <c r="E34" s="3" t="str">
        <f>IF(IFERROR(_xlfn.XLOOKUP($D34,Respuesta!$C:$C,Respuesta!$A:$A),0) = 0,"", _xlfn.XLOOKUP($D34,Respuesta!$C:$C,Respuesta!$A:$A))</f>
        <v/>
      </c>
      <c r="F34" s="32"/>
      <c r="G34" s="33" t="str">
        <f>IF(IFERROR(_xlfn.XLOOKUP($AB35,Respuesta!$B:$B,Respuesta!$E:$E),0) =0,"",(_xlfn.XLOOKUP($AB35,Respuesta!$B:$B,Respuesta!$E:$E)))</f>
        <v/>
      </c>
      <c r="H34" s="32"/>
      <c r="I34" s="34"/>
      <c r="L34" s="5"/>
      <c r="M34" s="5"/>
      <c r="N34" s="5"/>
      <c r="O34" s="5"/>
      <c r="W34" s="27"/>
      <c r="X34" s="27"/>
      <c r="Y34" s="27"/>
    </row>
    <row r="35" spans="1:25" ht="30" customHeight="1">
      <c r="A35" s="5"/>
      <c r="D35" s="3" t="str">
        <f t="shared" si="1"/>
        <v/>
      </c>
      <c r="E35" s="3" t="str">
        <f>IF(IFERROR(_xlfn.XLOOKUP($D35,Respuesta!$C:$C,Respuesta!$A:$A),0) = 0,"", _xlfn.XLOOKUP($D35,Respuesta!$C:$C,Respuesta!$A:$A))</f>
        <v/>
      </c>
      <c r="F35" s="32"/>
      <c r="G35" s="33" t="str">
        <f>IF(IFERROR(_xlfn.XLOOKUP($AB36,Respuesta!$B:$B,Respuesta!$E:$E),0) =0,"",(_xlfn.XLOOKUP($AB36,Respuesta!$B:$B,Respuesta!$E:$E)))</f>
        <v/>
      </c>
      <c r="H35" s="32"/>
      <c r="I35" s="34"/>
      <c r="L35" s="5"/>
      <c r="M35" s="5"/>
      <c r="N35" s="5"/>
      <c r="O35" s="5"/>
      <c r="W35" s="27"/>
      <c r="X35" s="27"/>
      <c r="Y35" s="27"/>
    </row>
    <row r="36" spans="1:25" ht="30" customHeight="1">
      <c r="A36" s="5"/>
      <c r="B36" s="5"/>
      <c r="C36" s="5"/>
      <c r="D36" s="68" t="str">
        <f t="shared" si="1"/>
        <v/>
      </c>
      <c r="E36" s="68" t="str">
        <f>IF(IFERROR(_xlfn.XLOOKUP($D36,Respuesta!$C:$C,Respuesta!$A:$A),0) = 0,"", _xlfn.XLOOKUP($D36,Respuesta!$C:$C,Respuesta!$A:$A))</f>
        <v/>
      </c>
      <c r="F36" s="35"/>
      <c r="G36" s="36" t="str">
        <f>IF(IFERROR(_xlfn.XLOOKUP($AB37,Respuesta!$B:$B,Respuesta!$E:$E),0) =0,"",(_xlfn.XLOOKUP($AB37,Respuesta!$B:$B,Respuesta!$E:$E)))</f>
        <v/>
      </c>
      <c r="H36" s="35"/>
      <c r="I36" s="38"/>
      <c r="J36" s="5"/>
      <c r="K36" s="5"/>
      <c r="L36" s="5"/>
      <c r="M36" s="5"/>
      <c r="N36" s="5"/>
      <c r="O36" s="5"/>
      <c r="W36" s="27"/>
      <c r="X36" s="27"/>
      <c r="Y36" s="27"/>
    </row>
  </sheetData>
  <sheetProtection algorithmName="SHA-512" hashValue="rinB3eAe8BK7He1uzB6hOgJs+nzEm/ZJgD1wUdPEKzYxwRpfasZuy0aIKiVcuFh/Qu0f3WfsQOSKpsz7Nl99Qg==" saltValue="qOefD9k6x5eBOM60T5cVSw==" spinCount="100000" sheet="1" objects="1" scenarios="1"/>
  <pageMargins left="0.7" right="0.7" top="0.75" bottom="0.75" header="0.3" footer="0.3"/>
  <pageSetup orientation="portrait" r:id="rId1"/>
  <drawing r:id="rId2"/>
  <tableParts count="1">
    <tablePart r:id="rId3"/>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29250-CDB7-4CB0-8B0B-73DF550D8A6E}">
  <sheetPr codeName="Sheet21">
    <tabColor rgb="FF78BE20"/>
  </sheetPr>
  <dimension ref="A1:V61"/>
  <sheetViews>
    <sheetView showGridLines="0" zoomScale="80" zoomScaleNormal="80" workbookViewId="0">
      <selection activeCell="H8" sqref="H8"/>
    </sheetView>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88</v>
      </c>
      <c r="E8" s="25" t="s">
        <v>371</v>
      </c>
      <c r="F8" s="63">
        <f>_xlfn.XLOOKUP($D8,Respuesta!$C:$C,Respuesta!$A:$A)</f>
        <v>5.0999999999999996</v>
      </c>
      <c r="G8" s="26"/>
      <c r="H8" s="7" t="str">
        <f>_xlfn.XLOOKUP($D8,Preguntas!$C:$C,Preguntas!$D:$D)</f>
        <v>Have I identified the different products or services that I can grow, harvest and /or sell from my forest?</v>
      </c>
      <c r="I8" s="2"/>
      <c r="J8" s="2"/>
      <c r="K8" s="2"/>
      <c r="L8" s="2"/>
      <c r="M8" s="5"/>
      <c r="N8" s="5"/>
      <c r="O8" s="5"/>
      <c r="P8" s="5"/>
      <c r="Q8" s="5"/>
      <c r="R8" s="5"/>
      <c r="S8" s="5"/>
      <c r="T8" s="114"/>
    </row>
    <row r="9" spans="1:22" ht="36" customHeight="1">
      <c r="A9" s="5"/>
      <c r="B9" s="2"/>
      <c r="G9" s="2"/>
      <c r="H9" s="2"/>
      <c r="I9" s="132" t="str">
        <f>_xlfn.XLOOKUP(V9,Respuesta!$B:$B,Respuesta!$E:$E)</f>
        <v>Identify range of resources and ecosystem services. / The range of resources and ecosystem services identified.</v>
      </c>
      <c r="J9" s="133"/>
      <c r="K9" s="133"/>
      <c r="L9" s="133"/>
      <c r="M9" s="5"/>
      <c r="N9" s="5"/>
      <c r="O9" s="5"/>
      <c r="P9" s="5"/>
      <c r="Q9" s="5"/>
      <c r="R9" s="5"/>
      <c r="S9" s="5"/>
      <c r="T9" s="114">
        <v>2</v>
      </c>
      <c r="U9">
        <f>+D8</f>
        <v>88</v>
      </c>
      <c r="V9" t="str">
        <f>_xlfn.CONCAT(U9,T9)</f>
        <v>882</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89</v>
      </c>
      <c r="E11" s="12" t="s">
        <v>371</v>
      </c>
      <c r="F11" s="45">
        <f>_xlfn.XLOOKUP($D11,Respuesta!$C:$C,Respuesta!$A:$A)</f>
        <v>5.0999999999999996</v>
      </c>
      <c r="G11" s="2"/>
      <c r="H11" s="7" t="str">
        <f>_xlfn.XLOOKUP($D11,Preguntas!$C:$C,Preguntas!$D:$D)</f>
        <v>Do I make any promotional claims about “ecosystem services”? Do I know/use the Procedure for FSC ecosystem certification?</v>
      </c>
      <c r="I11" s="2"/>
      <c r="J11" s="2"/>
      <c r="K11" s="2"/>
      <c r="L11" s="2"/>
      <c r="M11" s="5"/>
      <c r="N11" s="5"/>
      <c r="O11" s="5"/>
      <c r="P11" s="5"/>
      <c r="Q11" s="5"/>
      <c r="R11" s="5"/>
      <c r="S11" s="5"/>
      <c r="T11" s="114"/>
    </row>
    <row r="12" spans="1:22" ht="19.8" customHeight="1">
      <c r="A12" s="5"/>
      <c r="B12" s="2"/>
      <c r="G12" s="2"/>
      <c r="H12" s="2"/>
      <c r="I12" s="134" t="str">
        <f>_xlfn.XLOOKUP($V12,Respuesta!$B:$B,Respuesta!$E:$E)</f>
        <v xml:space="preserve">Training: Ecosystem services certification procedure. </v>
      </c>
      <c r="J12" s="135"/>
      <c r="K12" s="135"/>
      <c r="L12" s="135"/>
      <c r="M12" s="5"/>
      <c r="N12" s="5"/>
      <c r="O12" s="5"/>
      <c r="P12" s="5"/>
      <c r="Q12" s="5"/>
      <c r="R12" s="5"/>
      <c r="S12" s="5"/>
      <c r="T12" s="114">
        <v>2</v>
      </c>
      <c r="U12">
        <f>D11</f>
        <v>89</v>
      </c>
      <c r="V12" t="str">
        <f>_xlfn.CONCAT(U12,T12)</f>
        <v>892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90</v>
      </c>
      <c r="E14" s="25" t="s">
        <v>371</v>
      </c>
      <c r="F14" s="63">
        <f>_xlfn.XLOOKUP($D14,Respuesta!$C:$C,Respuesta!$A:$A)</f>
        <v>5.2</v>
      </c>
      <c r="G14" s="2"/>
      <c r="H14" s="7" t="str">
        <f>_xlfn.XLOOKUP($D14,Preguntas!$C:$C,Preguntas!$D:$D)</f>
        <v>Do I harvest timber from my forest?</v>
      </c>
      <c r="I14" s="2"/>
      <c r="J14" s="2"/>
      <c r="K14" s="2"/>
      <c r="L14" s="2"/>
      <c r="M14" s="5"/>
      <c r="N14" s="5"/>
      <c r="O14" s="5"/>
      <c r="P14" s="5"/>
      <c r="Q14" s="5"/>
      <c r="R14" s="5"/>
      <c r="S14" s="5"/>
      <c r="T14" s="114"/>
    </row>
    <row r="15" spans="1:22" ht="25.8" customHeight="1">
      <c r="A15" s="5"/>
      <c r="B15" s="2"/>
      <c r="G15" s="2"/>
      <c r="H15" s="2"/>
      <c r="I15" s="134" t="str">
        <f>_xlfn.XLOOKUP($V15,Respuesta!$B:$B,Respuesta!$E:$E)</f>
        <v>Continue with question 94</v>
      </c>
      <c r="J15" s="135"/>
      <c r="K15" s="135"/>
      <c r="L15" s="135"/>
      <c r="M15" s="5"/>
      <c r="N15" s="5"/>
      <c r="O15" s="5"/>
      <c r="P15" s="5"/>
      <c r="Q15" s="5"/>
      <c r="R15" s="5"/>
      <c r="S15" s="5"/>
      <c r="T15" s="114">
        <v>2</v>
      </c>
      <c r="U15">
        <f>+D14</f>
        <v>90</v>
      </c>
      <c r="V15" t="str">
        <f>_xlfn.CONCAT(U15,T15)</f>
        <v>902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91</v>
      </c>
      <c r="E17" s="25" t="s">
        <v>371</v>
      </c>
      <c r="F17" s="63">
        <f>_xlfn.XLOOKUP($D17,Respuesta!$C:$C,Respuesta!$A:$A)</f>
        <v>5.2</v>
      </c>
      <c r="G17" s="2"/>
      <c r="H17" s="7" t="str">
        <f>_xlfn.XLOOKUP($D17,Preguntas!$C:$C,Preguntas!$D:$D)</f>
        <v xml:space="preserve">	Have I determined a sustainable timber harvest rate for my forest?</v>
      </c>
      <c r="I17" s="2"/>
      <c r="J17" s="2"/>
      <c r="K17" s="2"/>
      <c r="L17" s="2"/>
      <c r="M17" s="5"/>
      <c r="N17" s="5"/>
      <c r="O17" s="5"/>
      <c r="P17" s="5"/>
      <c r="Q17" s="11"/>
      <c r="R17" s="5"/>
      <c r="S17" s="5"/>
      <c r="T17" s="114"/>
    </row>
    <row r="18" spans="1:22" ht="21" customHeight="1">
      <c r="A18" s="5"/>
      <c r="B18" s="2"/>
      <c r="G18" s="2"/>
      <c r="H18" s="2"/>
      <c r="I18" s="144" t="str">
        <f>_xlfn.XLOOKUP($V18,Respuesta!$B:$B,Respuesta!$E:$E)</f>
        <v xml:space="preserve">Timber  harvesting rate calculations.
</v>
      </c>
      <c r="J18" s="145"/>
      <c r="K18" s="145"/>
      <c r="L18" s="145"/>
      <c r="M18" s="5"/>
      <c r="N18" s="5"/>
      <c r="O18" s="5"/>
      <c r="P18" s="5"/>
      <c r="Q18" s="5"/>
      <c r="R18" s="5"/>
      <c r="S18" s="5"/>
      <c r="T18" s="114">
        <v>2</v>
      </c>
      <c r="U18">
        <f>D17</f>
        <v>91</v>
      </c>
      <c r="V18" t="str">
        <f>_xlfn.CONCAT(U18,T18)</f>
        <v>912</v>
      </c>
    </row>
    <row r="19" spans="1:22" ht="13.8" customHeight="1">
      <c r="A19" s="5"/>
      <c r="B19" s="2"/>
      <c r="C19" s="2"/>
      <c r="D19" s="2"/>
      <c r="E19" s="2"/>
      <c r="F19" s="2"/>
      <c r="G19" s="2"/>
      <c r="H19" s="2"/>
      <c r="I19" s="2"/>
      <c r="J19" s="2"/>
      <c r="K19" s="2"/>
      <c r="L19" s="2"/>
      <c r="M19" s="5"/>
      <c r="N19" s="5"/>
      <c r="O19" s="5"/>
      <c r="P19" s="5"/>
      <c r="Q19" s="5"/>
      <c r="R19" s="5"/>
      <c r="S19" s="5"/>
      <c r="T19" s="114"/>
    </row>
    <row r="20" spans="1:22" ht="61.8" customHeight="1">
      <c r="A20" s="5"/>
      <c r="B20" s="2"/>
      <c r="C20" s="25" t="s">
        <v>3</v>
      </c>
      <c r="D20" s="67">
        <f>+D17+1</f>
        <v>92</v>
      </c>
      <c r="E20" s="25" t="s">
        <v>371</v>
      </c>
      <c r="F20" s="63">
        <f>_xlfn.XLOOKUP($D20,Respuesta!$C:$C,Respuesta!$A:$A)</f>
        <v>5.2</v>
      </c>
      <c r="G20" s="2"/>
      <c r="H20" s="7" t="str">
        <f>_xlfn.XLOOKUP($D20,Preguntas!$C:$C,Preguntas!$D:$D)</f>
        <v>Do I remove timber, at or below that sustainable rate?</v>
      </c>
      <c r="I20" s="2"/>
      <c r="J20" s="2"/>
      <c r="K20" s="2"/>
      <c r="L20" s="2"/>
      <c r="M20" s="5"/>
      <c r="N20" s="5"/>
      <c r="O20" s="5"/>
      <c r="P20" s="5"/>
      <c r="Q20" s="5"/>
      <c r="R20" s="5"/>
      <c r="S20" s="5"/>
      <c r="T20" s="114"/>
    </row>
    <row r="21" spans="1:22" ht="25.8" customHeight="1">
      <c r="A21" s="5"/>
      <c r="B21" s="2"/>
      <c r="G21" s="2"/>
      <c r="H21" s="2"/>
      <c r="I21" s="134" t="str">
        <f>_xlfn.XLOOKUP($V21,Respuesta!$B:$B,Respuesta!$E:$E)</f>
        <v>Remove timber only at or below its sustainable timber harvest rate .</v>
      </c>
      <c r="J21" s="135"/>
      <c r="K21" s="135"/>
      <c r="L21" s="135"/>
      <c r="M21" s="5"/>
      <c r="N21" s="5"/>
      <c r="O21" s="5"/>
      <c r="P21" s="5"/>
      <c r="Q21" s="5"/>
      <c r="R21" s="5"/>
      <c r="S21" s="5"/>
      <c r="T21" s="114">
        <v>2</v>
      </c>
      <c r="U21">
        <f>D20</f>
        <v>92</v>
      </c>
      <c r="V21" t="str">
        <f>_xlfn.CONCAT(U21,T21)</f>
        <v>922</v>
      </c>
    </row>
    <row r="22" spans="1:22" ht="32.4" customHeight="1">
      <c r="A22" s="5"/>
      <c r="B22" s="27"/>
      <c r="C22" s="64" t="s">
        <v>3</v>
      </c>
      <c r="D22" s="67">
        <f>+D20+1</f>
        <v>93</v>
      </c>
      <c r="E22" s="64" t="s">
        <v>371</v>
      </c>
      <c r="F22" s="66">
        <f>_xlfn.XLOOKUP($D22,Respuesta!$C:$C,Respuesta!$A:$A)</f>
        <v>5.2</v>
      </c>
      <c r="G22" s="27"/>
      <c r="H22" s="61" t="str">
        <f>_xlfn.XLOOKUP($D22,Preguntas!$C:$C,Preguntas!$D:$D)</f>
        <v>Do I keep a record of the timber volume that I harvest?</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20.399999999999999" customHeight="1">
      <c r="A24" s="5"/>
      <c r="B24" s="27"/>
      <c r="C24" s="27"/>
      <c r="D24" s="27"/>
      <c r="E24" s="27"/>
      <c r="F24" s="27"/>
      <c r="G24" s="27"/>
      <c r="H24" s="27"/>
      <c r="I24" s="134" t="str">
        <f>_xlfn.XLOOKUP($V24,Respuesta!$B:$B,Respuesta!$E:$E)</f>
        <v>Record volume of harvested timber.</v>
      </c>
      <c r="J24" s="135"/>
      <c r="K24" s="135"/>
      <c r="L24" s="135"/>
      <c r="M24" s="5"/>
      <c r="N24" s="5"/>
      <c r="O24" s="5"/>
      <c r="P24" s="5"/>
      <c r="Q24" s="5"/>
      <c r="R24" s="5"/>
      <c r="S24" s="5"/>
      <c r="T24" s="114">
        <v>2</v>
      </c>
      <c r="U24">
        <f>D22</f>
        <v>93</v>
      </c>
      <c r="V24" t="str">
        <f>_xlfn.CONCAT(U24,T24)</f>
        <v>932</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94</v>
      </c>
      <c r="E26" s="64" t="s">
        <v>371</v>
      </c>
      <c r="F26" s="66">
        <f>_xlfn.XLOOKUP($D26,Respuesta!$C:$C,Respuesta!$A:$A)</f>
        <v>5.2</v>
      </c>
      <c r="G26" s="27"/>
      <c r="H26" s="61" t="str">
        <f>_xlfn.XLOOKUP($D26,Preguntas!$C:$C,Preguntas!$D:$D)</f>
        <v>Do I harvest Non-Timber forest products (latex, nuts, other)?</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21.6" customHeight="1">
      <c r="A28" s="5"/>
      <c r="B28" s="27"/>
      <c r="C28" s="27"/>
      <c r="D28" s="27"/>
      <c r="E28" s="27"/>
      <c r="F28" s="27"/>
      <c r="G28" s="27"/>
      <c r="H28" s="27"/>
      <c r="I28" s="132" t="str">
        <f>_xlfn.XLOOKUP($V28,Respuesta!$B:$B,Respuesta!$E:$E)</f>
        <v>Thank you. Continue with question 98.</v>
      </c>
      <c r="J28" s="133"/>
      <c r="K28" s="133"/>
      <c r="L28" s="133"/>
      <c r="M28" s="5"/>
      <c r="N28" s="5"/>
      <c r="O28" s="5"/>
      <c r="P28" s="5"/>
      <c r="Q28" s="5"/>
      <c r="R28" s="5"/>
      <c r="S28" s="5"/>
      <c r="T28" s="114">
        <v>2</v>
      </c>
      <c r="U28">
        <f>D26</f>
        <v>94</v>
      </c>
      <c r="V28" t="str">
        <f>_xlfn.CONCAT(U28,T28)</f>
        <v>942</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95</v>
      </c>
      <c r="E30" s="64" t="s">
        <v>371</v>
      </c>
      <c r="F30" s="66">
        <f>_xlfn.XLOOKUP($D30,Respuesta!$C:$C,Respuesta!$A:$A)</f>
        <v>5.2</v>
      </c>
      <c r="G30" s="27"/>
      <c r="H30" s="61" t="str">
        <f>_xlfn.XLOOKUP($D30,Preguntas!$C:$C,Preguntas!$D:$D)</f>
        <v>Have I determined a sustainable harvest rate for the Non-timber forest products I harvest?</v>
      </c>
      <c r="I30" s="2"/>
      <c r="J30" s="2"/>
      <c r="K30" s="2"/>
      <c r="L30" s="2"/>
      <c r="M30" s="5"/>
      <c r="N30" s="5"/>
      <c r="O30" s="5"/>
      <c r="P30" s="5"/>
      <c r="Q30" s="5"/>
      <c r="R30" s="5"/>
      <c r="S30" s="5"/>
      <c r="T30" s="114"/>
    </row>
    <row r="31" spans="1:22" ht="10.199999999999999" customHeight="1">
      <c r="A31" s="5"/>
      <c r="B31" s="27"/>
      <c r="C31" s="27"/>
      <c r="D31" s="27"/>
      <c r="E31" s="27"/>
      <c r="F31" s="27"/>
      <c r="G31" s="27"/>
      <c r="H31" s="27"/>
      <c r="M31" s="5"/>
      <c r="N31" s="5"/>
      <c r="O31" s="5"/>
      <c r="P31" s="5"/>
      <c r="Q31" s="5"/>
      <c r="R31" s="5"/>
      <c r="S31" s="5"/>
      <c r="T31" s="114"/>
    </row>
    <row r="32" spans="1:22" ht="27.6" customHeight="1">
      <c r="A32" s="5"/>
      <c r="B32" s="27"/>
      <c r="C32" s="27"/>
      <c r="D32" s="27"/>
      <c r="E32" s="27"/>
      <c r="F32" s="27"/>
      <c r="G32" s="27"/>
      <c r="H32" s="27"/>
      <c r="I32" s="142" t="str">
        <f>_xlfn.XLOOKUP($V32,Respuesta!$B:$B,Respuesta!$E:$E)</f>
        <v xml:space="preserve"> NFTP harvesting rate calculation
</v>
      </c>
      <c r="J32" s="143"/>
      <c r="K32" s="143"/>
      <c r="L32" s="143"/>
      <c r="M32" s="5"/>
      <c r="N32" s="5"/>
      <c r="O32" s="5"/>
      <c r="P32" s="5"/>
      <c r="Q32" s="5"/>
      <c r="R32" s="5"/>
      <c r="S32" s="5"/>
      <c r="T32" s="114">
        <v>2</v>
      </c>
      <c r="U32">
        <f>D30</f>
        <v>95</v>
      </c>
      <c r="V32" t="str">
        <f>_xlfn.CONCAT(U32,T32)</f>
        <v>952</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96</v>
      </c>
      <c r="E34" s="64" t="s">
        <v>371</v>
      </c>
      <c r="F34" s="66">
        <f>_xlfn.XLOOKUP($D34,Respuesta!$C:$C,Respuesta!$A:$A)</f>
        <v>5.2</v>
      </c>
      <c r="G34" s="27"/>
      <c r="H34" s="61" t="str">
        <f>_xlfn.XLOOKUP($D34,Preguntas!$C:$C,Preguntas!$D:$D)</f>
        <v xml:space="preserve">	Do I remove NTFPs at, or below, that sustainable rate?</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25.8" customHeight="1">
      <c r="A36" s="5"/>
      <c r="B36" s="27"/>
      <c r="C36" s="27"/>
      <c r="D36" s="27"/>
      <c r="E36" s="27"/>
      <c r="F36" s="27"/>
      <c r="G36" s="27"/>
      <c r="H36" s="27"/>
      <c r="I36" s="134" t="str">
        <f>_xlfn.XLOOKUP($V36,Respuesta!$B:$B,Respuesta!$E:$E)</f>
        <v>Remove NFTP only at or below its sustainable harvest rate</v>
      </c>
      <c r="J36" s="135"/>
      <c r="K36" s="135"/>
      <c r="L36" s="135"/>
      <c r="M36" s="5"/>
      <c r="N36" s="5"/>
      <c r="O36" s="5"/>
      <c r="P36" s="5"/>
      <c r="Q36" s="5"/>
      <c r="R36" s="5"/>
      <c r="S36" s="5"/>
      <c r="T36" s="114">
        <v>2</v>
      </c>
      <c r="U36">
        <f>D34</f>
        <v>96</v>
      </c>
      <c r="V36" t="str">
        <f>_xlfn.CONCAT(U36,T36)</f>
        <v>962</v>
      </c>
    </row>
    <row r="37" spans="1:22" ht="34.200000000000003" customHeight="1">
      <c r="A37" s="5"/>
      <c r="B37" s="27"/>
      <c r="C37" s="64" t="s">
        <v>3</v>
      </c>
      <c r="D37" s="67">
        <f>+D34+1</f>
        <v>97</v>
      </c>
      <c r="E37" s="64" t="s">
        <v>371</v>
      </c>
      <c r="F37" s="66">
        <f>_xlfn.XLOOKUP($D37,Respuesta!$C:$C,Respuesta!$A:$A)</f>
        <v>5.2</v>
      </c>
      <c r="G37" s="27"/>
      <c r="H37" s="62" t="str">
        <f>+_xlfn.XLOOKUP(D37,Preguntas!C:C,Preguntas!D:D)</f>
        <v>Do I keep a record of NFTP volume that I harvest?</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14.4" customHeight="1">
      <c r="A39" s="5"/>
      <c r="B39" s="27"/>
      <c r="C39" s="27"/>
      <c r="D39" s="27"/>
      <c r="E39" s="27"/>
      <c r="F39" s="27"/>
      <c r="G39" s="27"/>
      <c r="H39" s="27"/>
      <c r="I39" s="132" t="str">
        <f>_xlfn.XLOOKUP($V39,Respuesta!$B:$B,Respuesta!$E:$E)</f>
        <v>Record of NFTP harvested .</v>
      </c>
      <c r="J39" s="133"/>
      <c r="K39" s="133"/>
      <c r="L39" s="133"/>
      <c r="M39" s="5"/>
      <c r="N39" s="5"/>
      <c r="O39" s="5"/>
      <c r="P39" s="5"/>
      <c r="Q39" s="5"/>
      <c r="R39" s="5"/>
      <c r="S39" s="5"/>
      <c r="T39" s="114">
        <v>2</v>
      </c>
      <c r="U39">
        <f>D37</f>
        <v>97</v>
      </c>
      <c r="V39" t="str">
        <f>_xlfn.CONCAT(U39,T39)</f>
        <v>972</v>
      </c>
    </row>
    <row r="40" spans="1:22" ht="14.4" customHeight="1">
      <c r="A40" s="5"/>
      <c r="B40" s="27"/>
      <c r="C40" s="27"/>
      <c r="D40" s="27"/>
      <c r="E40" s="27"/>
      <c r="F40" s="27"/>
      <c r="G40" s="27"/>
      <c r="H40" s="27"/>
      <c r="M40" s="5"/>
      <c r="N40" s="5"/>
      <c r="O40" s="5"/>
      <c r="P40" s="5"/>
      <c r="Q40" s="5"/>
      <c r="R40" s="5"/>
      <c r="S40" s="5"/>
      <c r="T40" s="114"/>
    </row>
    <row r="41" spans="1:22" ht="53.4" customHeight="1">
      <c r="A41" s="5"/>
      <c r="B41" s="27"/>
      <c r="C41" s="64" t="s">
        <v>3</v>
      </c>
      <c r="D41" s="67">
        <f>+D37+1</f>
        <v>98</v>
      </c>
      <c r="E41" s="64" t="s">
        <v>371</v>
      </c>
      <c r="F41" s="66">
        <f>_xlfn.XLOOKUP($D41,Respuesta!$C:$C,Respuesta!$A:$A)</f>
        <v>5.3</v>
      </c>
      <c r="G41" s="27"/>
      <c r="H41" s="62" t="str">
        <f>+_xlfn.XLOOKUP(D41,Preguntas!C:C,Preguntas!D:D)</f>
        <v>Do I register the costs of all activities, also the ones that contribute to prevent and mitigate negative impacts?</v>
      </c>
      <c r="I41" s="2"/>
      <c r="J41" s="2"/>
      <c r="K41" s="2"/>
      <c r="L41" s="2"/>
      <c r="M41" s="5"/>
      <c r="N41" s="5"/>
      <c r="O41" s="5"/>
      <c r="P41" s="5"/>
      <c r="Q41" s="5"/>
      <c r="R41" s="5"/>
      <c r="S41" s="5"/>
      <c r="T41" s="114"/>
    </row>
    <row r="42" spans="1:22" ht="23.4" customHeight="1">
      <c r="A42" s="5"/>
      <c r="C42" s="27"/>
      <c r="D42" s="27"/>
      <c r="E42" s="27"/>
      <c r="F42" s="27"/>
      <c r="G42" s="27"/>
      <c r="H42" s="27"/>
      <c r="M42" s="5"/>
      <c r="N42" s="5"/>
      <c r="O42" s="5"/>
      <c r="P42" s="5"/>
      <c r="Q42" s="5"/>
      <c r="R42" s="5"/>
      <c r="S42" s="5"/>
      <c r="T42" s="114"/>
    </row>
    <row r="43" spans="1:22" ht="34.799999999999997" customHeight="1">
      <c r="A43" s="5"/>
      <c r="C43" s="27"/>
      <c r="D43" s="27"/>
      <c r="E43" s="27"/>
      <c r="F43" s="27"/>
      <c r="G43" s="27"/>
      <c r="H43" s="27"/>
      <c r="I43" s="132" t="str">
        <f>_xlfn.XLOOKUP($V43,Respuesta!$B:$B,Respuesta!$E:$E)</f>
        <v>Record of all costs, also those  related to the prevention, mitigation or compensation of negative impacts.</v>
      </c>
      <c r="J43" s="133"/>
      <c r="K43" s="133"/>
      <c r="L43" s="133"/>
      <c r="M43" s="5"/>
      <c r="N43" s="5"/>
      <c r="O43" s="5"/>
      <c r="P43" s="5"/>
      <c r="Q43" s="5"/>
      <c r="R43" s="5"/>
      <c r="S43" s="5"/>
      <c r="T43" s="114">
        <v>2</v>
      </c>
      <c r="U43">
        <f>D41</f>
        <v>98</v>
      </c>
      <c r="V43" t="str">
        <f>_xlfn.CONCAT(U43,T43)</f>
        <v>982</v>
      </c>
    </row>
    <row r="44" spans="1:22" ht="28.2" customHeight="1">
      <c r="A44" s="5"/>
      <c r="C44" s="64" t="s">
        <v>3</v>
      </c>
      <c r="D44" s="67">
        <f>+D41+1</f>
        <v>99</v>
      </c>
      <c r="E44" s="64" t="s">
        <v>371</v>
      </c>
      <c r="F44" s="66">
        <f>_xlfn.XLOOKUP($D44,Respuesta!$C:$C,Respuesta!$A:$A)</f>
        <v>5.3</v>
      </c>
      <c r="G44" s="27"/>
      <c r="H44" s="62" t="str">
        <f>+_xlfn.XLOOKUP(D44,Preguntas!C:C,Preguntas!D:D)</f>
        <v>Do I identify positive impacts of my forest management activities?</v>
      </c>
      <c r="I44" s="2"/>
      <c r="J44" s="2"/>
      <c r="K44" s="2"/>
      <c r="L44" s="2"/>
      <c r="M44" s="5"/>
      <c r="N44" s="5"/>
      <c r="O44" s="5"/>
      <c r="P44" s="5"/>
      <c r="Q44" s="5"/>
      <c r="R44" s="5"/>
      <c r="S44" s="5"/>
      <c r="T44" s="114"/>
    </row>
    <row r="45" spans="1:22" ht="14.4" customHeight="1">
      <c r="A45" s="5"/>
      <c r="C45" s="27"/>
      <c r="D45" s="27"/>
      <c r="E45" s="27"/>
      <c r="F45" s="27"/>
      <c r="G45" s="27"/>
      <c r="H45" s="27"/>
      <c r="M45" s="5"/>
      <c r="N45" s="5"/>
      <c r="O45" s="5"/>
      <c r="P45" s="5"/>
      <c r="Q45" s="5"/>
      <c r="R45" s="5"/>
      <c r="S45" s="5"/>
      <c r="T45" s="114"/>
    </row>
    <row r="46" spans="1:22" ht="50.4" customHeight="1">
      <c r="A46" s="5"/>
      <c r="C46" s="27"/>
      <c r="D46" s="27"/>
      <c r="E46" s="27"/>
      <c r="F46" s="27"/>
      <c r="G46" s="27"/>
      <c r="H46" s="27"/>
      <c r="I46" s="134" t="str">
        <f>_xlfn.XLOOKUP($V46,Respuesta!$B:$B,Respuesta!$E:$E)</f>
        <v>Identify positive impacts of the management activities / Include benefits related to the positive  impacts of management activities in the management plan.</v>
      </c>
      <c r="J46" s="135"/>
      <c r="K46" s="135"/>
      <c r="L46" s="135"/>
      <c r="M46" s="5"/>
      <c r="N46" s="5"/>
      <c r="O46" s="5"/>
      <c r="P46" s="5"/>
      <c r="Q46" s="5"/>
      <c r="R46" s="5"/>
      <c r="S46" s="5"/>
      <c r="T46" s="114">
        <v>2</v>
      </c>
      <c r="U46">
        <f>D44</f>
        <v>99</v>
      </c>
      <c r="V46" t="str">
        <f>_xlfn.CONCAT(U46,T46)</f>
        <v>992</v>
      </c>
    </row>
    <row r="47" spans="1:22" ht="9" customHeight="1">
      <c r="A47" s="5"/>
      <c r="M47" s="5"/>
      <c r="N47" s="5"/>
      <c r="O47" s="5"/>
      <c r="P47" s="5"/>
      <c r="Q47" s="5"/>
      <c r="R47" s="5"/>
      <c r="S47" s="5"/>
      <c r="T47" s="114"/>
    </row>
    <row r="48" spans="1:22" ht="42.6" customHeight="1">
      <c r="A48" s="5"/>
      <c r="C48" s="64" t="s">
        <v>3</v>
      </c>
      <c r="D48" s="67">
        <f>+D44+1</f>
        <v>100</v>
      </c>
      <c r="E48" s="64" t="s">
        <v>371</v>
      </c>
      <c r="F48" s="66">
        <f>_xlfn.XLOOKUP($D48,Respuesta!$C:$C,Respuesta!$A:$A)</f>
        <v>5.4</v>
      </c>
      <c r="G48" s="27"/>
      <c r="H48" s="62" t="str">
        <f>+_xlfn.XLOOKUP(D48,Preguntas!C:C,Preguntas!D:D)</f>
        <v xml:space="preserve">Do I use any services from third persons or companies? This services are from nearby? </v>
      </c>
      <c r="I48" s="2"/>
      <c r="J48" s="2"/>
      <c r="K48" s="2"/>
      <c r="L48" s="2"/>
      <c r="M48" s="5"/>
      <c r="N48" s="5"/>
      <c r="O48" s="5"/>
      <c r="P48" s="5"/>
      <c r="Q48" s="5"/>
      <c r="R48" s="5"/>
      <c r="S48" s="5"/>
      <c r="T48" s="114"/>
    </row>
    <row r="49" spans="1:22" ht="14.4" customHeight="1">
      <c r="A49" s="5"/>
      <c r="C49" s="27"/>
      <c r="D49" s="27"/>
      <c r="E49" s="27"/>
      <c r="F49" s="27"/>
      <c r="G49" s="27"/>
      <c r="H49" s="27"/>
      <c r="M49" s="5"/>
      <c r="N49" s="5"/>
      <c r="O49" s="5"/>
      <c r="P49" s="5"/>
      <c r="Q49" s="5"/>
      <c r="R49" s="5"/>
      <c r="S49" s="5"/>
      <c r="T49" s="114"/>
    </row>
    <row r="50" spans="1:22" ht="56.4" customHeight="1">
      <c r="A50" s="5"/>
      <c r="C50" s="27"/>
      <c r="D50" s="27"/>
      <c r="E50" s="27"/>
      <c r="F50" s="27"/>
      <c r="G50" s="27"/>
      <c r="H50" s="27"/>
      <c r="I50" s="134" t="str">
        <f>_xlfn.XLOOKUP($V50,Respuesta!$B:$B,Respuesta!$E:$E)</f>
        <v>Promote local capabilities. / Identify local goods, services, processing and value-added facilities . / Procurement and contracting procedure includes preference for hiring local workers and services.</v>
      </c>
      <c r="J50" s="135"/>
      <c r="K50" s="135"/>
      <c r="L50" s="135"/>
      <c r="M50" s="5"/>
      <c r="N50" s="5"/>
      <c r="O50" s="5"/>
      <c r="P50" s="5"/>
      <c r="Q50" s="5"/>
      <c r="R50" s="5"/>
      <c r="S50" s="5"/>
      <c r="T50" s="114">
        <v>1</v>
      </c>
      <c r="U50">
        <f>D48</f>
        <v>100</v>
      </c>
      <c r="V50" t="str">
        <f>_xlfn.CONCAT(U50,T50)</f>
        <v>1001</v>
      </c>
    </row>
    <row r="51" spans="1:22" ht="14.4" customHeight="1">
      <c r="A51" s="5"/>
      <c r="M51" s="5"/>
      <c r="N51" s="5"/>
      <c r="O51" s="5"/>
      <c r="P51" s="5"/>
      <c r="Q51" s="5"/>
      <c r="R51" s="5"/>
      <c r="S51" s="5"/>
      <c r="T51" s="114"/>
    </row>
    <row r="52" spans="1:22" ht="27" customHeight="1">
      <c r="A52" s="5"/>
      <c r="C52" s="64" t="s">
        <v>3</v>
      </c>
      <c r="D52" s="67">
        <f>+D48+1</f>
        <v>101</v>
      </c>
      <c r="E52" s="64" t="s">
        <v>371</v>
      </c>
      <c r="F52" s="66">
        <f>_xlfn.XLOOKUP($D52,Respuesta!$C:$C,Respuesta!$A:$A)</f>
        <v>5.5</v>
      </c>
      <c r="G52" s="27"/>
      <c r="H52" s="62" t="str">
        <f>+_xlfn.XLOOKUP(D52,Preguntas!C:C,Preguntas!D:D)</f>
        <v>Do I know the costs for my forest management activties and the prices of the products I sell?</v>
      </c>
      <c r="I52" s="2"/>
      <c r="J52" s="2"/>
      <c r="K52" s="2"/>
      <c r="L52" s="2"/>
      <c r="M52" s="5"/>
      <c r="N52" s="5"/>
      <c r="O52" s="5"/>
      <c r="P52" s="5"/>
      <c r="Q52" s="5"/>
      <c r="R52" s="5"/>
      <c r="S52" s="5"/>
      <c r="T52" s="114"/>
    </row>
    <row r="53" spans="1:22" ht="14.4" customHeight="1">
      <c r="A53" s="5"/>
      <c r="C53" s="27"/>
      <c r="D53" s="27"/>
      <c r="E53" s="27"/>
      <c r="F53" s="27"/>
      <c r="G53" s="27"/>
      <c r="H53" s="27"/>
      <c r="M53" s="5"/>
      <c r="N53" s="5"/>
      <c r="O53" s="5"/>
      <c r="P53" s="5"/>
      <c r="Q53" s="5"/>
      <c r="R53" s="5"/>
      <c r="S53" s="5"/>
      <c r="T53" s="114"/>
    </row>
    <row r="54" spans="1:22" ht="27.6" customHeight="1">
      <c r="A54" s="5"/>
      <c r="C54" s="27"/>
      <c r="D54" s="27"/>
      <c r="E54" s="27"/>
      <c r="F54" s="27"/>
      <c r="G54" s="27"/>
      <c r="H54" s="27"/>
      <c r="I54" s="134" t="str">
        <f>_xlfn.XLOOKUP($V54,Respuesta!$B:$B,Respuesta!$E:$E)</f>
        <v>Operating budget or a list of the operating costs and product sales prices.</v>
      </c>
      <c r="J54" s="135"/>
      <c r="K54" s="135"/>
      <c r="L54" s="135"/>
      <c r="M54" s="5"/>
      <c r="N54" s="5"/>
      <c r="O54" s="5"/>
      <c r="P54" s="5"/>
      <c r="Q54" s="5"/>
      <c r="R54" s="5"/>
      <c r="S54" s="5"/>
      <c r="T54" s="114">
        <v>2</v>
      </c>
      <c r="U54">
        <f>D52</f>
        <v>101</v>
      </c>
      <c r="V54" t="str">
        <f>_xlfn.CONCAT(U54,T54)</f>
        <v>1012</v>
      </c>
    </row>
    <row r="55" spans="1:22" ht="14.4" customHeight="1">
      <c r="A55" s="5"/>
      <c r="M55" s="5"/>
      <c r="N55" s="5"/>
      <c r="O55" s="5"/>
      <c r="P55" s="5"/>
      <c r="Q55" s="5"/>
      <c r="R55" s="5"/>
      <c r="S55" s="5"/>
      <c r="T55" s="114"/>
    </row>
    <row r="56" spans="1:22" ht="33" customHeight="1">
      <c r="A56" s="5"/>
      <c r="C56" s="64" t="s">
        <v>3</v>
      </c>
      <c r="D56" s="67">
        <f>+D52+1</f>
        <v>102</v>
      </c>
      <c r="E56" s="64" t="s">
        <v>371</v>
      </c>
      <c r="F56" s="66">
        <f>_xlfn.XLOOKUP($D56,Respuesta!$C:$C,Respuesta!$A:$A)</f>
        <v>5.5</v>
      </c>
      <c r="G56" s="27"/>
      <c r="H56" s="62" t="str">
        <f>+_xlfn.XLOOKUP(D56,Preguntas!C:C,Preguntas!D:D)</f>
        <v>Do I have a record of my costs/expenses and am I able to calculate the cost/benefit ratio?</v>
      </c>
      <c r="I56" s="2"/>
      <c r="J56" s="2"/>
      <c r="K56" s="2"/>
      <c r="L56" s="2"/>
      <c r="M56" s="5"/>
      <c r="N56" s="5"/>
      <c r="O56" s="5"/>
      <c r="P56" s="5"/>
      <c r="Q56" s="5"/>
      <c r="R56" s="5"/>
      <c r="S56" s="5"/>
      <c r="T56" s="114"/>
    </row>
    <row r="57" spans="1:22" ht="14.4" customHeight="1">
      <c r="A57" s="5"/>
      <c r="C57" s="27"/>
      <c r="D57" s="27"/>
      <c r="E57" s="27"/>
      <c r="F57" s="27"/>
      <c r="G57" s="27"/>
      <c r="H57" s="27"/>
      <c r="M57" s="5"/>
      <c r="N57" s="5"/>
      <c r="O57" s="5"/>
      <c r="P57" s="5"/>
      <c r="Q57" s="5"/>
      <c r="R57" s="5"/>
      <c r="S57" s="5"/>
      <c r="T57" s="114"/>
    </row>
    <row r="58" spans="1:22" ht="31.2" customHeight="1">
      <c r="A58" s="5"/>
      <c r="C58" s="27"/>
      <c r="D58" s="27"/>
      <c r="E58" s="27"/>
      <c r="F58" s="27"/>
      <c r="G58" s="27"/>
      <c r="H58" s="27"/>
      <c r="I58" s="134" t="str">
        <f>_xlfn.XLOOKUP($V58,Respuesta!$B:$B,Respuesta!$E:$E)</f>
        <v>Recording of expenses; calculation of profit/cost of the operation.</v>
      </c>
      <c r="J58" s="135"/>
      <c r="K58" s="135"/>
      <c r="L58" s="135"/>
      <c r="M58" s="5"/>
      <c r="N58" s="5"/>
      <c r="O58" s="5"/>
      <c r="P58" s="5"/>
      <c r="Q58" s="5"/>
      <c r="R58" s="5"/>
      <c r="S58" s="5"/>
      <c r="T58" s="114">
        <v>2</v>
      </c>
      <c r="U58">
        <f>D56</f>
        <v>102</v>
      </c>
      <c r="V58" t="str">
        <f>_xlfn.CONCAT(U58,T58)</f>
        <v>1022</v>
      </c>
    </row>
    <row r="59" spans="1:22" ht="14.4" customHeight="1">
      <c r="A59" s="5"/>
    </row>
    <row r="60" spans="1:22" ht="14.4" customHeight="1">
      <c r="A60" s="5"/>
    </row>
    <row r="61" spans="1:22" ht="14.4" customHeight="1">
      <c r="A61" s="5"/>
      <c r="B61" s="5"/>
      <c r="C61" s="5"/>
      <c r="D61" s="5"/>
      <c r="E61" s="5"/>
      <c r="F61" s="5"/>
      <c r="G61" s="5"/>
      <c r="H61" s="5"/>
      <c r="I61" s="5"/>
      <c r="J61" s="5"/>
      <c r="K61" s="5"/>
      <c r="L61" s="5"/>
      <c r="M61" s="5"/>
      <c r="N61" s="5"/>
      <c r="O61" s="5"/>
    </row>
  </sheetData>
  <sheetProtection algorithmName="SHA-512" hashValue="ilr4eDLXWjz8tKPHk9dy1F0fWjiaLcqfkf6MCJV22L+vd3SF1xZCMkvB3208gtqPf2+VmHQKZpA08MGJ6R1f3Q==" saltValue="X6vcx0Db+PjzUkihhnC+cQ==" spinCount="100000" sheet="1" objects="1" scenarios="1"/>
  <mergeCells count="15">
    <mergeCell ref="I24:L24"/>
    <mergeCell ref="I9:L9"/>
    <mergeCell ref="I12:L12"/>
    <mergeCell ref="I15:L15"/>
    <mergeCell ref="I18:L18"/>
    <mergeCell ref="I21:L21"/>
    <mergeCell ref="I50:L50"/>
    <mergeCell ref="I54:L54"/>
    <mergeCell ref="I58:L58"/>
    <mergeCell ref="I28:L28"/>
    <mergeCell ref="I32:L32"/>
    <mergeCell ref="I36:L36"/>
    <mergeCell ref="I39:L39"/>
    <mergeCell ref="I43:L43"/>
    <mergeCell ref="I46:L46"/>
  </mergeCells>
  <pageMargins left="0.7" right="0.7" top="0.75" bottom="0.75" header="0.3" footer="0.3"/>
  <pageSetup orientation="portrait" r:id="rId1"/>
  <drawing r:id="rId2"/>
  <legacyDrawing r:id="rId3"/>
  <controls>
    <mc:AlternateContent xmlns:mc="http://schemas.openxmlformats.org/markup-compatibility/2006">
      <mc:Choice Requires="x14">
        <control shapeId="29697" r:id="rId4" name="OptionButton1">
          <controlPr defaultSize="0" autoLine="0" autoPict="0" r:id="rId5">
            <anchor moveWithCells="1">
              <from>
                <xdr:col>7</xdr:col>
                <xdr:colOff>83820</xdr:colOff>
                <xdr:row>8</xdr:row>
                <xdr:rowOff>68580</xdr:rowOff>
              </from>
              <to>
                <xdr:col>7</xdr:col>
                <xdr:colOff>541020</xdr:colOff>
                <xdr:row>8</xdr:row>
                <xdr:rowOff>297180</xdr:rowOff>
              </to>
            </anchor>
          </controlPr>
        </control>
      </mc:Choice>
      <mc:Fallback>
        <control shapeId="29697" r:id="rId4" name="OptionButton1"/>
      </mc:Fallback>
    </mc:AlternateContent>
    <mc:AlternateContent xmlns:mc="http://schemas.openxmlformats.org/markup-compatibility/2006">
      <mc:Choice Requires="x14">
        <control shapeId="29698"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29698" r:id="rId6" name="OptionButton2"/>
      </mc:Fallback>
    </mc:AlternateContent>
    <mc:AlternateContent xmlns:mc="http://schemas.openxmlformats.org/markup-compatibility/2006">
      <mc:Choice Requires="x14">
        <control shapeId="29699" r:id="rId8" name="OptionButton3">
          <controlPr defaultSize="0" autoLine="0" autoPict="0" r:id="rId9">
            <anchor moveWithCells="1">
              <from>
                <xdr:col>7</xdr:col>
                <xdr:colOff>83820</xdr:colOff>
                <xdr:row>11</xdr:row>
                <xdr:rowOff>137160</xdr:rowOff>
              </from>
              <to>
                <xdr:col>7</xdr:col>
                <xdr:colOff>541020</xdr:colOff>
                <xdr:row>12</xdr:row>
                <xdr:rowOff>114300</xdr:rowOff>
              </to>
            </anchor>
          </controlPr>
        </control>
      </mc:Choice>
      <mc:Fallback>
        <control shapeId="29699" r:id="rId8" name="OptionButton3"/>
      </mc:Fallback>
    </mc:AlternateContent>
    <mc:AlternateContent xmlns:mc="http://schemas.openxmlformats.org/markup-compatibility/2006">
      <mc:Choice Requires="x14">
        <control shapeId="29700" r:id="rId10" name="OptionButton4">
          <controlPr defaultSize="0" autoLine="0" autoPict="0" r:id="rId11">
            <anchor moveWithCells="1">
              <from>
                <xdr:col>7</xdr:col>
                <xdr:colOff>1844040</xdr:colOff>
                <xdr:row>11</xdr:row>
                <xdr:rowOff>144780</xdr:rowOff>
              </from>
              <to>
                <xdr:col>7</xdr:col>
                <xdr:colOff>3124200</xdr:colOff>
                <xdr:row>12</xdr:row>
                <xdr:rowOff>121920</xdr:rowOff>
              </to>
            </anchor>
          </controlPr>
        </control>
      </mc:Choice>
      <mc:Fallback>
        <control shapeId="29700" r:id="rId10" name="OptionButton4"/>
      </mc:Fallback>
    </mc:AlternateContent>
    <mc:AlternateContent xmlns:mc="http://schemas.openxmlformats.org/markup-compatibility/2006">
      <mc:Choice Requires="x14">
        <control shapeId="29701" r:id="rId12" name="OptionButton5">
          <controlPr defaultSize="0" autoLine="0" autoPict="0" r:id="rId13">
            <anchor moveWithCells="1">
              <from>
                <xdr:col>7</xdr:col>
                <xdr:colOff>114300</xdr:colOff>
                <xdr:row>14</xdr:row>
                <xdr:rowOff>129540</xdr:rowOff>
              </from>
              <to>
                <xdr:col>7</xdr:col>
                <xdr:colOff>571500</xdr:colOff>
                <xdr:row>15</xdr:row>
                <xdr:rowOff>30480</xdr:rowOff>
              </to>
            </anchor>
          </controlPr>
        </control>
      </mc:Choice>
      <mc:Fallback>
        <control shapeId="29701" r:id="rId12" name="OptionButton5"/>
      </mc:Fallback>
    </mc:AlternateContent>
    <mc:AlternateContent xmlns:mc="http://schemas.openxmlformats.org/markup-compatibility/2006">
      <mc:Choice Requires="x14">
        <control shapeId="29702" r:id="rId14" name="OptionButton6">
          <controlPr defaultSize="0" autoLine="0" r:id="rId15">
            <anchor moveWithCells="1">
              <from>
                <xdr:col>7</xdr:col>
                <xdr:colOff>1844040</xdr:colOff>
                <xdr:row>14</xdr:row>
                <xdr:rowOff>137160</xdr:rowOff>
              </from>
              <to>
                <xdr:col>7</xdr:col>
                <xdr:colOff>3124200</xdr:colOff>
                <xdr:row>15</xdr:row>
                <xdr:rowOff>38100</xdr:rowOff>
              </to>
            </anchor>
          </controlPr>
        </control>
      </mc:Choice>
      <mc:Fallback>
        <control shapeId="29702" r:id="rId14" name="OptionButton6"/>
      </mc:Fallback>
    </mc:AlternateContent>
    <mc:AlternateContent xmlns:mc="http://schemas.openxmlformats.org/markup-compatibility/2006">
      <mc:Choice Requires="x14">
        <control shapeId="29703" r:id="rId16" name="OptionButton7">
          <controlPr defaultSize="0" autoLine="0" autoPict="0" r:id="rId17">
            <anchor moveWithCells="1">
              <from>
                <xdr:col>7</xdr:col>
                <xdr:colOff>106680</xdr:colOff>
                <xdr:row>17</xdr:row>
                <xdr:rowOff>160020</xdr:rowOff>
              </from>
              <to>
                <xdr:col>7</xdr:col>
                <xdr:colOff>563880</xdr:colOff>
                <xdr:row>18</xdr:row>
                <xdr:rowOff>121920</xdr:rowOff>
              </to>
            </anchor>
          </controlPr>
        </control>
      </mc:Choice>
      <mc:Fallback>
        <control shapeId="29703" r:id="rId16" name="OptionButton7"/>
      </mc:Fallback>
    </mc:AlternateContent>
    <mc:AlternateContent xmlns:mc="http://schemas.openxmlformats.org/markup-compatibility/2006">
      <mc:Choice Requires="x14">
        <control shapeId="29704" r:id="rId18" name="OptionButton8">
          <controlPr defaultSize="0" autoLine="0" autoPict="0" r:id="rId19">
            <anchor moveWithCells="1">
              <from>
                <xdr:col>7</xdr:col>
                <xdr:colOff>1844040</xdr:colOff>
                <xdr:row>17</xdr:row>
                <xdr:rowOff>160020</xdr:rowOff>
              </from>
              <to>
                <xdr:col>7</xdr:col>
                <xdr:colOff>3124200</xdr:colOff>
                <xdr:row>18</xdr:row>
                <xdr:rowOff>121920</xdr:rowOff>
              </to>
            </anchor>
          </controlPr>
        </control>
      </mc:Choice>
      <mc:Fallback>
        <control shapeId="29704" r:id="rId18" name="OptionButton8"/>
      </mc:Fallback>
    </mc:AlternateContent>
    <mc:AlternateContent xmlns:mc="http://schemas.openxmlformats.org/markup-compatibility/2006">
      <mc:Choice Requires="x14">
        <control shapeId="29705" r:id="rId20" name="OptionButton9">
          <controlPr defaultSize="0" autoLine="0" autoPict="0" r:id="rId21">
            <anchor moveWithCells="1">
              <from>
                <xdr:col>7</xdr:col>
                <xdr:colOff>99060</xdr:colOff>
                <xdr:row>20</xdr:row>
                <xdr:rowOff>129540</xdr:rowOff>
              </from>
              <to>
                <xdr:col>7</xdr:col>
                <xdr:colOff>556260</xdr:colOff>
                <xdr:row>21</xdr:row>
                <xdr:rowOff>30480</xdr:rowOff>
              </to>
            </anchor>
          </controlPr>
        </control>
      </mc:Choice>
      <mc:Fallback>
        <control shapeId="29705" r:id="rId20" name="OptionButton9"/>
      </mc:Fallback>
    </mc:AlternateContent>
    <mc:AlternateContent xmlns:mc="http://schemas.openxmlformats.org/markup-compatibility/2006">
      <mc:Choice Requires="x14">
        <control shapeId="29706" r:id="rId22" name="OptionButton10">
          <controlPr defaultSize="0" autoLine="0" autoPict="0" r:id="rId23">
            <anchor moveWithCells="1">
              <from>
                <xdr:col>7</xdr:col>
                <xdr:colOff>1844040</xdr:colOff>
                <xdr:row>20</xdr:row>
                <xdr:rowOff>129540</xdr:rowOff>
              </from>
              <to>
                <xdr:col>7</xdr:col>
                <xdr:colOff>3124200</xdr:colOff>
                <xdr:row>21</xdr:row>
                <xdr:rowOff>30480</xdr:rowOff>
              </to>
            </anchor>
          </controlPr>
        </control>
      </mc:Choice>
      <mc:Fallback>
        <control shapeId="29706" r:id="rId22" name="OptionButton10"/>
      </mc:Fallback>
    </mc:AlternateContent>
    <mc:AlternateContent xmlns:mc="http://schemas.openxmlformats.org/markup-compatibility/2006">
      <mc:Choice Requires="x14">
        <control shapeId="29707"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29707" r:id="rId24" name="OptionButton11"/>
      </mc:Fallback>
    </mc:AlternateContent>
    <mc:AlternateContent xmlns:mc="http://schemas.openxmlformats.org/markup-compatibility/2006">
      <mc:Choice Requires="x14">
        <control shapeId="29708" r:id="rId26" name="OptionButton12">
          <controlPr defaultSize="0" autoLine="0" r:id="rId27">
            <anchor moveWithCells="1">
              <from>
                <xdr:col>7</xdr:col>
                <xdr:colOff>906780</xdr:colOff>
                <xdr:row>11</xdr:row>
                <xdr:rowOff>144780</xdr:rowOff>
              </from>
              <to>
                <xdr:col>7</xdr:col>
                <xdr:colOff>1409700</xdr:colOff>
                <xdr:row>12</xdr:row>
                <xdr:rowOff>121920</xdr:rowOff>
              </to>
            </anchor>
          </controlPr>
        </control>
      </mc:Choice>
      <mc:Fallback>
        <control shapeId="29708" r:id="rId26" name="OptionButton12"/>
      </mc:Fallback>
    </mc:AlternateContent>
    <mc:AlternateContent xmlns:mc="http://schemas.openxmlformats.org/markup-compatibility/2006">
      <mc:Choice Requires="x14">
        <control shapeId="29709" r:id="rId28" name="OptionButton13">
          <controlPr defaultSize="0" autoLine="0" r:id="rId29">
            <anchor moveWithCells="1">
              <from>
                <xdr:col>7</xdr:col>
                <xdr:colOff>906780</xdr:colOff>
                <xdr:row>14</xdr:row>
                <xdr:rowOff>137160</xdr:rowOff>
              </from>
              <to>
                <xdr:col>7</xdr:col>
                <xdr:colOff>1409700</xdr:colOff>
                <xdr:row>15</xdr:row>
                <xdr:rowOff>38100</xdr:rowOff>
              </to>
            </anchor>
          </controlPr>
        </control>
      </mc:Choice>
      <mc:Fallback>
        <control shapeId="29709" r:id="rId28" name="OptionButton13"/>
      </mc:Fallback>
    </mc:AlternateContent>
    <mc:AlternateContent xmlns:mc="http://schemas.openxmlformats.org/markup-compatibility/2006">
      <mc:Choice Requires="x14">
        <control shapeId="29710" r:id="rId30" name="OptionButton14">
          <controlPr defaultSize="0" autoLine="0" r:id="rId31">
            <anchor moveWithCells="1">
              <from>
                <xdr:col>7</xdr:col>
                <xdr:colOff>929640</xdr:colOff>
                <xdr:row>17</xdr:row>
                <xdr:rowOff>144780</xdr:rowOff>
              </from>
              <to>
                <xdr:col>7</xdr:col>
                <xdr:colOff>1432560</xdr:colOff>
                <xdr:row>18</xdr:row>
                <xdr:rowOff>106680</xdr:rowOff>
              </to>
            </anchor>
          </controlPr>
        </control>
      </mc:Choice>
      <mc:Fallback>
        <control shapeId="29710" r:id="rId30" name="OptionButton14"/>
      </mc:Fallback>
    </mc:AlternateContent>
    <mc:AlternateContent xmlns:mc="http://schemas.openxmlformats.org/markup-compatibility/2006">
      <mc:Choice Requires="x14">
        <control shapeId="29711" r:id="rId32" name="OptionButton15">
          <controlPr defaultSize="0" autoLine="0" r:id="rId33">
            <anchor moveWithCells="1">
              <from>
                <xdr:col>7</xdr:col>
                <xdr:colOff>906780</xdr:colOff>
                <xdr:row>20</xdr:row>
                <xdr:rowOff>129540</xdr:rowOff>
              </from>
              <to>
                <xdr:col>7</xdr:col>
                <xdr:colOff>1409700</xdr:colOff>
                <xdr:row>21</xdr:row>
                <xdr:rowOff>30480</xdr:rowOff>
              </to>
            </anchor>
          </controlPr>
        </control>
      </mc:Choice>
      <mc:Fallback>
        <control shapeId="29711" r:id="rId32" name="OptionButton15"/>
      </mc:Fallback>
    </mc:AlternateContent>
    <mc:AlternateContent xmlns:mc="http://schemas.openxmlformats.org/markup-compatibility/2006">
      <mc:Choice Requires="x14">
        <control shapeId="29712"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29712" r:id="rId34" name="OptionButton16"/>
      </mc:Fallback>
    </mc:AlternateContent>
    <mc:AlternateContent xmlns:mc="http://schemas.openxmlformats.org/markup-compatibility/2006">
      <mc:Choice Requires="x14">
        <control shapeId="29713"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29713" r:id="rId36" name="OptionButton17"/>
      </mc:Fallback>
    </mc:AlternateContent>
    <mc:AlternateContent xmlns:mc="http://schemas.openxmlformats.org/markup-compatibility/2006">
      <mc:Choice Requires="x14">
        <control shapeId="29714"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29714" r:id="rId38" name="OptionButton18"/>
      </mc:Fallback>
    </mc:AlternateContent>
    <mc:AlternateContent xmlns:mc="http://schemas.openxmlformats.org/markup-compatibility/2006">
      <mc:Choice Requires="x14">
        <control shapeId="29715"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29715" r:id="rId40" name="OptionButton19"/>
      </mc:Fallback>
    </mc:AlternateContent>
    <mc:AlternateContent xmlns:mc="http://schemas.openxmlformats.org/markup-compatibility/2006">
      <mc:Choice Requires="x14">
        <control shapeId="29716"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29716" r:id="rId42" name="OptionButton20"/>
      </mc:Fallback>
    </mc:AlternateContent>
    <mc:AlternateContent xmlns:mc="http://schemas.openxmlformats.org/markup-compatibility/2006">
      <mc:Choice Requires="x14">
        <control shapeId="29717"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29717" r:id="rId44" name="OptionButton21"/>
      </mc:Fallback>
    </mc:AlternateContent>
    <mc:AlternateContent xmlns:mc="http://schemas.openxmlformats.org/markup-compatibility/2006">
      <mc:Choice Requires="x14">
        <control shapeId="29718" r:id="rId46" name="OptionButton22">
          <controlPr defaultSize="0" autoLine="0" autoPict="0" r:id="rId47">
            <anchor moveWithCells="1">
              <from>
                <xdr:col>7</xdr:col>
                <xdr:colOff>99060</xdr:colOff>
                <xdr:row>31</xdr:row>
                <xdr:rowOff>0</xdr:rowOff>
              </from>
              <to>
                <xdr:col>7</xdr:col>
                <xdr:colOff>556260</xdr:colOff>
                <xdr:row>31</xdr:row>
                <xdr:rowOff>228600</xdr:rowOff>
              </to>
            </anchor>
          </controlPr>
        </control>
      </mc:Choice>
      <mc:Fallback>
        <control shapeId="29718" r:id="rId46" name="OptionButton22"/>
      </mc:Fallback>
    </mc:AlternateContent>
    <mc:AlternateContent xmlns:mc="http://schemas.openxmlformats.org/markup-compatibility/2006">
      <mc:Choice Requires="x14">
        <control shapeId="29719" r:id="rId48" name="OptionButton23">
          <controlPr defaultSize="0" autoLine="0" autoPict="0" r:id="rId49">
            <anchor moveWithCells="1">
              <from>
                <xdr:col>7</xdr:col>
                <xdr:colOff>1844040</xdr:colOff>
                <xdr:row>31</xdr:row>
                <xdr:rowOff>0</xdr:rowOff>
              </from>
              <to>
                <xdr:col>7</xdr:col>
                <xdr:colOff>3124200</xdr:colOff>
                <xdr:row>31</xdr:row>
                <xdr:rowOff>228600</xdr:rowOff>
              </to>
            </anchor>
          </controlPr>
        </control>
      </mc:Choice>
      <mc:Fallback>
        <control shapeId="29719" r:id="rId48" name="OptionButton23"/>
      </mc:Fallback>
    </mc:AlternateContent>
    <mc:AlternateContent xmlns:mc="http://schemas.openxmlformats.org/markup-compatibility/2006">
      <mc:Choice Requires="x14">
        <control shapeId="29720" r:id="rId50" name="OptionButton24">
          <controlPr defaultSize="0" autoLine="0" r:id="rId51">
            <anchor moveWithCells="1">
              <from>
                <xdr:col>7</xdr:col>
                <xdr:colOff>906780</xdr:colOff>
                <xdr:row>31</xdr:row>
                <xdr:rowOff>0</xdr:rowOff>
              </from>
              <to>
                <xdr:col>7</xdr:col>
                <xdr:colOff>1409700</xdr:colOff>
                <xdr:row>31</xdr:row>
                <xdr:rowOff>228600</xdr:rowOff>
              </to>
            </anchor>
          </controlPr>
        </control>
      </mc:Choice>
      <mc:Fallback>
        <control shapeId="29720" r:id="rId50" name="OptionButton24"/>
      </mc:Fallback>
    </mc:AlternateContent>
    <mc:AlternateContent xmlns:mc="http://schemas.openxmlformats.org/markup-compatibility/2006">
      <mc:Choice Requires="x14">
        <control shapeId="29721"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29721" r:id="rId52" name="OptionButton25"/>
      </mc:Fallback>
    </mc:AlternateContent>
    <mc:AlternateContent xmlns:mc="http://schemas.openxmlformats.org/markup-compatibility/2006">
      <mc:Choice Requires="x14">
        <control shapeId="29722"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29722" r:id="rId54" name="OptionButton26"/>
      </mc:Fallback>
    </mc:AlternateContent>
    <mc:AlternateContent xmlns:mc="http://schemas.openxmlformats.org/markup-compatibility/2006">
      <mc:Choice Requires="x14">
        <control shapeId="29723"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29723" r:id="rId56" name="OptionButton27"/>
      </mc:Fallback>
    </mc:AlternateContent>
    <mc:AlternateContent xmlns:mc="http://schemas.openxmlformats.org/markup-compatibility/2006">
      <mc:Choice Requires="x14">
        <control shapeId="29724"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29724" r:id="rId58" name="OptionButton28"/>
      </mc:Fallback>
    </mc:AlternateContent>
    <mc:AlternateContent xmlns:mc="http://schemas.openxmlformats.org/markup-compatibility/2006">
      <mc:Choice Requires="x14">
        <control shapeId="29725"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29725" r:id="rId60" name="OptionButton29"/>
      </mc:Fallback>
    </mc:AlternateContent>
    <mc:AlternateContent xmlns:mc="http://schemas.openxmlformats.org/markup-compatibility/2006">
      <mc:Choice Requires="x14">
        <control shapeId="29726"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29726" r:id="rId62" name="OptionButton30"/>
      </mc:Fallback>
    </mc:AlternateContent>
    <mc:AlternateContent xmlns:mc="http://schemas.openxmlformats.org/markup-compatibility/2006">
      <mc:Choice Requires="x14">
        <control shapeId="29727" r:id="rId64" name="OptionButton31">
          <controlPr defaultSize="0" autoLine="0" autoPict="0" r:id="rId65">
            <anchor moveWithCells="1">
              <from>
                <xdr:col>7</xdr:col>
                <xdr:colOff>137160</xdr:colOff>
                <xdr:row>41</xdr:row>
                <xdr:rowOff>99060</xdr:rowOff>
              </from>
              <to>
                <xdr:col>7</xdr:col>
                <xdr:colOff>594360</xdr:colOff>
                <xdr:row>42</xdr:row>
                <xdr:rowOff>30480</xdr:rowOff>
              </to>
            </anchor>
          </controlPr>
        </control>
      </mc:Choice>
      <mc:Fallback>
        <control shapeId="29727" r:id="rId64" name="OptionButton31"/>
      </mc:Fallback>
    </mc:AlternateContent>
    <mc:AlternateContent xmlns:mc="http://schemas.openxmlformats.org/markup-compatibility/2006">
      <mc:Choice Requires="x14">
        <control shapeId="29728" r:id="rId66" name="OptionButton32">
          <controlPr defaultSize="0" autoLine="0" autoPict="0" r:id="rId67">
            <anchor moveWithCells="1">
              <from>
                <xdr:col>7</xdr:col>
                <xdr:colOff>1882140</xdr:colOff>
                <xdr:row>41</xdr:row>
                <xdr:rowOff>99060</xdr:rowOff>
              </from>
              <to>
                <xdr:col>7</xdr:col>
                <xdr:colOff>3162300</xdr:colOff>
                <xdr:row>42</xdr:row>
                <xdr:rowOff>30480</xdr:rowOff>
              </to>
            </anchor>
          </controlPr>
        </control>
      </mc:Choice>
      <mc:Fallback>
        <control shapeId="29728" r:id="rId66" name="OptionButton32"/>
      </mc:Fallback>
    </mc:AlternateContent>
    <mc:AlternateContent xmlns:mc="http://schemas.openxmlformats.org/markup-compatibility/2006">
      <mc:Choice Requires="x14">
        <control shapeId="29729" r:id="rId68" name="OptionButton33">
          <controlPr defaultSize="0" autoLine="0" r:id="rId69">
            <anchor moveWithCells="1">
              <from>
                <xdr:col>7</xdr:col>
                <xdr:colOff>944880</xdr:colOff>
                <xdr:row>41</xdr:row>
                <xdr:rowOff>99060</xdr:rowOff>
              </from>
              <to>
                <xdr:col>7</xdr:col>
                <xdr:colOff>1447800</xdr:colOff>
                <xdr:row>42</xdr:row>
                <xdr:rowOff>30480</xdr:rowOff>
              </to>
            </anchor>
          </controlPr>
        </control>
      </mc:Choice>
      <mc:Fallback>
        <control shapeId="29729" r:id="rId68" name="OptionButton33"/>
      </mc:Fallback>
    </mc:AlternateContent>
    <mc:AlternateContent xmlns:mc="http://schemas.openxmlformats.org/markup-compatibility/2006">
      <mc:Choice Requires="x14">
        <control shapeId="29730" r:id="rId70" name="OptionButton34">
          <controlPr defaultSize="0" autoLine="0" autoPict="0" r:id="rId71">
            <anchor moveWithCells="1">
              <from>
                <xdr:col>7</xdr:col>
                <xdr:colOff>114300</xdr:colOff>
                <xdr:row>45</xdr:row>
                <xdr:rowOff>22860</xdr:rowOff>
              </from>
              <to>
                <xdr:col>7</xdr:col>
                <xdr:colOff>571500</xdr:colOff>
                <xdr:row>45</xdr:row>
                <xdr:rowOff>251460</xdr:rowOff>
              </to>
            </anchor>
          </controlPr>
        </control>
      </mc:Choice>
      <mc:Fallback>
        <control shapeId="29730" r:id="rId70" name="OptionButton34"/>
      </mc:Fallback>
    </mc:AlternateContent>
    <mc:AlternateContent xmlns:mc="http://schemas.openxmlformats.org/markup-compatibility/2006">
      <mc:Choice Requires="x14">
        <control shapeId="29731" r:id="rId72" name="OptionButton35">
          <controlPr defaultSize="0" autoLine="0" autoPict="0" r:id="rId73">
            <anchor moveWithCells="1">
              <from>
                <xdr:col>7</xdr:col>
                <xdr:colOff>1859280</xdr:colOff>
                <xdr:row>45</xdr:row>
                <xdr:rowOff>22860</xdr:rowOff>
              </from>
              <to>
                <xdr:col>7</xdr:col>
                <xdr:colOff>3139440</xdr:colOff>
                <xdr:row>45</xdr:row>
                <xdr:rowOff>251460</xdr:rowOff>
              </to>
            </anchor>
          </controlPr>
        </control>
      </mc:Choice>
      <mc:Fallback>
        <control shapeId="29731" r:id="rId72" name="OptionButton35"/>
      </mc:Fallback>
    </mc:AlternateContent>
    <mc:AlternateContent xmlns:mc="http://schemas.openxmlformats.org/markup-compatibility/2006">
      <mc:Choice Requires="x14">
        <control shapeId="29732" r:id="rId74" name="OptionButton36">
          <controlPr defaultSize="0" autoLine="0" r:id="rId75">
            <anchor moveWithCells="1">
              <from>
                <xdr:col>7</xdr:col>
                <xdr:colOff>922020</xdr:colOff>
                <xdr:row>45</xdr:row>
                <xdr:rowOff>22860</xdr:rowOff>
              </from>
              <to>
                <xdr:col>7</xdr:col>
                <xdr:colOff>1424940</xdr:colOff>
                <xdr:row>45</xdr:row>
                <xdr:rowOff>251460</xdr:rowOff>
              </to>
            </anchor>
          </controlPr>
        </control>
      </mc:Choice>
      <mc:Fallback>
        <control shapeId="29732" r:id="rId74" name="OptionButton36"/>
      </mc:Fallback>
    </mc:AlternateContent>
    <mc:AlternateContent xmlns:mc="http://schemas.openxmlformats.org/markup-compatibility/2006">
      <mc:Choice Requires="x14">
        <control shapeId="29733" r:id="rId76" name="OptionButton37">
          <controlPr defaultSize="0" autoLine="0" autoPict="0" r:id="rId77">
            <anchor moveWithCells="1">
              <from>
                <xdr:col>7</xdr:col>
                <xdr:colOff>114300</xdr:colOff>
                <xdr:row>48</xdr:row>
                <xdr:rowOff>137160</xdr:rowOff>
              </from>
              <to>
                <xdr:col>7</xdr:col>
                <xdr:colOff>571500</xdr:colOff>
                <xdr:row>49</xdr:row>
                <xdr:rowOff>182880</xdr:rowOff>
              </to>
            </anchor>
          </controlPr>
        </control>
      </mc:Choice>
      <mc:Fallback>
        <control shapeId="29733" r:id="rId76" name="OptionButton37"/>
      </mc:Fallback>
    </mc:AlternateContent>
    <mc:AlternateContent xmlns:mc="http://schemas.openxmlformats.org/markup-compatibility/2006">
      <mc:Choice Requires="x14">
        <control shapeId="29734" r:id="rId78" name="OptionButton38">
          <controlPr defaultSize="0" autoLine="0" autoPict="0" r:id="rId79">
            <anchor moveWithCells="1">
              <from>
                <xdr:col>7</xdr:col>
                <xdr:colOff>1859280</xdr:colOff>
                <xdr:row>48</xdr:row>
                <xdr:rowOff>137160</xdr:rowOff>
              </from>
              <to>
                <xdr:col>7</xdr:col>
                <xdr:colOff>3139440</xdr:colOff>
                <xdr:row>49</xdr:row>
                <xdr:rowOff>182880</xdr:rowOff>
              </to>
            </anchor>
          </controlPr>
        </control>
      </mc:Choice>
      <mc:Fallback>
        <control shapeId="29734" r:id="rId78" name="OptionButton38"/>
      </mc:Fallback>
    </mc:AlternateContent>
    <mc:AlternateContent xmlns:mc="http://schemas.openxmlformats.org/markup-compatibility/2006">
      <mc:Choice Requires="x14">
        <control shapeId="29735" r:id="rId80" name="OptionButton39">
          <controlPr defaultSize="0" autoLine="0" r:id="rId81">
            <anchor moveWithCells="1">
              <from>
                <xdr:col>7</xdr:col>
                <xdr:colOff>922020</xdr:colOff>
                <xdr:row>48</xdr:row>
                <xdr:rowOff>137160</xdr:rowOff>
              </from>
              <to>
                <xdr:col>7</xdr:col>
                <xdr:colOff>1424940</xdr:colOff>
                <xdr:row>49</xdr:row>
                <xdr:rowOff>182880</xdr:rowOff>
              </to>
            </anchor>
          </controlPr>
        </control>
      </mc:Choice>
      <mc:Fallback>
        <control shapeId="29735" r:id="rId80" name="OptionButton39"/>
      </mc:Fallback>
    </mc:AlternateContent>
    <mc:AlternateContent xmlns:mc="http://schemas.openxmlformats.org/markup-compatibility/2006">
      <mc:Choice Requires="x14">
        <control shapeId="29736" r:id="rId82" name="OptionButton40">
          <controlPr defaultSize="0" autoLine="0" autoPict="0" r:id="rId83">
            <anchor moveWithCells="1">
              <from>
                <xdr:col>7</xdr:col>
                <xdr:colOff>114300</xdr:colOff>
                <xdr:row>52</xdr:row>
                <xdr:rowOff>152400</xdr:rowOff>
              </from>
              <to>
                <xdr:col>7</xdr:col>
                <xdr:colOff>571500</xdr:colOff>
                <xdr:row>53</xdr:row>
                <xdr:rowOff>198120</xdr:rowOff>
              </to>
            </anchor>
          </controlPr>
        </control>
      </mc:Choice>
      <mc:Fallback>
        <control shapeId="29736" r:id="rId82" name="OptionButton40"/>
      </mc:Fallback>
    </mc:AlternateContent>
    <mc:AlternateContent xmlns:mc="http://schemas.openxmlformats.org/markup-compatibility/2006">
      <mc:Choice Requires="x14">
        <control shapeId="29737" r:id="rId84" name="OptionButton41">
          <controlPr defaultSize="0" autoLine="0" autoPict="0" r:id="rId85">
            <anchor moveWithCells="1">
              <from>
                <xdr:col>7</xdr:col>
                <xdr:colOff>1859280</xdr:colOff>
                <xdr:row>52</xdr:row>
                <xdr:rowOff>152400</xdr:rowOff>
              </from>
              <to>
                <xdr:col>7</xdr:col>
                <xdr:colOff>3139440</xdr:colOff>
                <xdr:row>53</xdr:row>
                <xdr:rowOff>198120</xdr:rowOff>
              </to>
            </anchor>
          </controlPr>
        </control>
      </mc:Choice>
      <mc:Fallback>
        <control shapeId="29737" r:id="rId84" name="OptionButton41"/>
      </mc:Fallback>
    </mc:AlternateContent>
    <mc:AlternateContent xmlns:mc="http://schemas.openxmlformats.org/markup-compatibility/2006">
      <mc:Choice Requires="x14">
        <control shapeId="29738" r:id="rId86" name="OptionButton42">
          <controlPr defaultSize="0" autoLine="0" r:id="rId87">
            <anchor moveWithCells="1">
              <from>
                <xdr:col>7</xdr:col>
                <xdr:colOff>922020</xdr:colOff>
                <xdr:row>52</xdr:row>
                <xdr:rowOff>152400</xdr:rowOff>
              </from>
              <to>
                <xdr:col>7</xdr:col>
                <xdr:colOff>1424940</xdr:colOff>
                <xdr:row>53</xdr:row>
                <xdr:rowOff>198120</xdr:rowOff>
              </to>
            </anchor>
          </controlPr>
        </control>
      </mc:Choice>
      <mc:Fallback>
        <control shapeId="29738" r:id="rId86" name="OptionButton42"/>
      </mc:Fallback>
    </mc:AlternateContent>
    <mc:AlternateContent xmlns:mc="http://schemas.openxmlformats.org/markup-compatibility/2006">
      <mc:Choice Requires="x14">
        <control shapeId="29739" r:id="rId88" name="OptionButton43">
          <controlPr defaultSize="0" autoLine="0" autoPict="0" r:id="rId89">
            <anchor moveWithCells="1">
              <from>
                <xdr:col>7</xdr:col>
                <xdr:colOff>121920</xdr:colOff>
                <xdr:row>56</xdr:row>
                <xdr:rowOff>144780</xdr:rowOff>
              </from>
              <to>
                <xdr:col>7</xdr:col>
                <xdr:colOff>579120</xdr:colOff>
                <xdr:row>57</xdr:row>
                <xdr:rowOff>190500</xdr:rowOff>
              </to>
            </anchor>
          </controlPr>
        </control>
      </mc:Choice>
      <mc:Fallback>
        <control shapeId="29739" r:id="rId88" name="OptionButton43"/>
      </mc:Fallback>
    </mc:AlternateContent>
    <mc:AlternateContent xmlns:mc="http://schemas.openxmlformats.org/markup-compatibility/2006">
      <mc:Choice Requires="x14">
        <control shapeId="29740" r:id="rId90" name="OptionButton44">
          <controlPr defaultSize="0" autoLine="0" autoPict="0" r:id="rId91">
            <anchor moveWithCells="1">
              <from>
                <xdr:col>7</xdr:col>
                <xdr:colOff>1866900</xdr:colOff>
                <xdr:row>56</xdr:row>
                <xdr:rowOff>144780</xdr:rowOff>
              </from>
              <to>
                <xdr:col>7</xdr:col>
                <xdr:colOff>3147060</xdr:colOff>
                <xdr:row>57</xdr:row>
                <xdr:rowOff>190500</xdr:rowOff>
              </to>
            </anchor>
          </controlPr>
        </control>
      </mc:Choice>
      <mc:Fallback>
        <control shapeId="29740" r:id="rId90" name="OptionButton44"/>
      </mc:Fallback>
    </mc:AlternateContent>
    <mc:AlternateContent xmlns:mc="http://schemas.openxmlformats.org/markup-compatibility/2006">
      <mc:Choice Requires="x14">
        <control shapeId="29741" r:id="rId92" name="OptionButton45">
          <controlPr defaultSize="0" autoLine="0" r:id="rId93">
            <anchor moveWithCells="1">
              <from>
                <xdr:col>7</xdr:col>
                <xdr:colOff>929640</xdr:colOff>
                <xdr:row>56</xdr:row>
                <xdr:rowOff>144780</xdr:rowOff>
              </from>
              <to>
                <xdr:col>7</xdr:col>
                <xdr:colOff>1432560</xdr:colOff>
                <xdr:row>57</xdr:row>
                <xdr:rowOff>190500</xdr:rowOff>
              </to>
            </anchor>
          </controlPr>
        </control>
      </mc:Choice>
      <mc:Fallback>
        <control shapeId="29741" r:id="rId92" name="OptionButton45"/>
      </mc:Fallback>
    </mc:AlternateContent>
  </control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CA200-0279-4ABA-9330-8D54D5E5BCC8}">
  <sheetPr codeName="Sheet22">
    <tabColor rgb="FF61A5C2"/>
  </sheetPr>
  <dimension ref="A1:AD36"/>
  <sheetViews>
    <sheetView showGridLines="0" zoomScale="80" zoomScaleNormal="80" workbookViewId="0">
      <selection activeCell="J15" sqref="J15"/>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28.21875" customWidth="1"/>
    <col min="7" max="7" width="77.6640625" customWidth="1"/>
    <col min="8" max="8" width="15.5546875" customWidth="1"/>
    <col min="9" max="9" width="14.21875" customWidth="1"/>
    <col min="10" max="10" width="9.88671875" customWidth="1"/>
    <col min="11" max="11" width="18.33203125" customWidth="1"/>
    <col min="12" max="12" width="8.88671875" customWidth="1"/>
    <col min="13" max="13" width="3.109375" customWidth="1"/>
    <col min="14" max="14" width="4.44140625" customWidth="1"/>
    <col min="15" max="15" width="8.88671875" customWidth="1"/>
    <col min="16" max="16" width="4.109375" hidden="1" customWidth="1"/>
    <col min="17"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104"/>
      <c r="P1" s="8"/>
      <c r="Q1" s="8"/>
      <c r="R1" s="8"/>
    </row>
    <row r="2" spans="1:30">
      <c r="A2" s="104"/>
      <c r="B2" s="104"/>
      <c r="C2" s="104"/>
      <c r="D2" s="104"/>
      <c r="E2" s="104"/>
      <c r="F2" s="104"/>
      <c r="G2" s="104"/>
      <c r="H2" s="104"/>
      <c r="I2" s="104"/>
      <c r="J2" s="104"/>
      <c r="K2" s="104"/>
      <c r="L2" s="104"/>
      <c r="M2" s="104"/>
      <c r="N2" s="104"/>
      <c r="O2" s="104"/>
      <c r="P2" s="8"/>
      <c r="Q2" s="8"/>
      <c r="R2" s="8"/>
    </row>
    <row r="3" spans="1:30">
      <c r="A3" s="104"/>
      <c r="B3" s="104"/>
      <c r="C3" s="104"/>
      <c r="D3" s="104"/>
      <c r="E3" s="104"/>
      <c r="F3" s="104"/>
      <c r="G3" s="104"/>
      <c r="H3" s="104"/>
      <c r="I3" s="104"/>
      <c r="J3" s="104"/>
      <c r="K3" s="104"/>
      <c r="L3" s="104"/>
      <c r="M3" s="104"/>
      <c r="N3" s="104"/>
      <c r="O3" s="104"/>
      <c r="P3" s="8"/>
      <c r="Q3" s="8"/>
      <c r="R3" s="8"/>
    </row>
    <row r="4" spans="1:30" ht="9.6" customHeight="1">
      <c r="A4" s="104"/>
      <c r="B4" s="104"/>
      <c r="C4" s="104"/>
      <c r="D4" s="104"/>
      <c r="E4" s="104"/>
      <c r="F4" s="104"/>
      <c r="G4" s="104"/>
      <c r="H4" s="104"/>
      <c r="I4" s="104"/>
      <c r="J4" s="104"/>
      <c r="K4" s="104"/>
      <c r="L4" s="104"/>
      <c r="M4" s="104"/>
      <c r="N4" s="104"/>
      <c r="O4" s="104"/>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37.200000000000003" customHeight="1">
      <c r="A8" s="5"/>
      <c r="B8" s="13"/>
      <c r="C8" s="25"/>
      <c r="D8" s="26"/>
      <c r="E8" s="96"/>
      <c r="F8" s="26"/>
      <c r="G8" s="7"/>
      <c r="H8" s="27"/>
      <c r="I8" s="27"/>
      <c r="J8" s="27"/>
      <c r="K8" s="27"/>
      <c r="L8" s="5"/>
      <c r="M8" s="5"/>
      <c r="N8" s="5"/>
      <c r="O8" s="5"/>
      <c r="P8" s="5"/>
      <c r="Q8" s="5"/>
      <c r="R8" s="5"/>
    </row>
    <row r="9" spans="1:30" ht="27" customHeight="1">
      <c r="A9" s="5"/>
      <c r="B9" s="2"/>
      <c r="D9" s="106" t="s">
        <v>2</v>
      </c>
      <c r="E9" s="106" t="s">
        <v>370</v>
      </c>
      <c r="F9" s="106" t="s">
        <v>367</v>
      </c>
      <c r="G9" s="106" t="s">
        <v>368</v>
      </c>
      <c r="H9" s="106" t="s">
        <v>369</v>
      </c>
      <c r="I9" s="106" t="s">
        <v>15</v>
      </c>
      <c r="J9" s="28"/>
      <c r="K9" s="28"/>
      <c r="L9" s="5"/>
      <c r="M9" s="5"/>
      <c r="N9" s="5"/>
      <c r="O9" s="5"/>
      <c r="P9" s="5"/>
      <c r="Q9" s="5"/>
      <c r="R9" s="5"/>
    </row>
    <row r="10" spans="1:30" ht="30" customHeight="1">
      <c r="A10" s="5"/>
      <c r="B10" s="2"/>
      <c r="C10" s="2"/>
      <c r="D10" s="39">
        <f>IF(AD11 = 0,"", AD11 )</f>
        <v>88</v>
      </c>
      <c r="E10" s="39">
        <f>IF(IFERROR(_xlfn.XLOOKUP($D10,Respuesta!$C:$C,Respuesta!$A:$A),0) = 0,"", _xlfn.XLOOKUP($D10,Respuesta!$C:$C,Respuesta!$A:$A))</f>
        <v>5.0999999999999996</v>
      </c>
      <c r="F10" s="37" t="str">
        <f>IF(IFERROR(_xlfn.XLOOKUP($AB11,Respuesta!$B:$B,Respuesta!$I:$I),0) = 0,"", _xlfn.XLOOKUP($AB11,Respuesta!$B:$B,Respuesta!$I:$I))</f>
        <v>Identify Monitor and register|Documents</v>
      </c>
      <c r="G10" s="37" t="str">
        <f>IF(IFERROR(_xlfn.XLOOKUP($AB11,Respuesta!$B:$B,Respuesta!$E:$E),0) =0,"",(_xlfn.XLOOKUP($AB11,Respuesta!$B:$B,Respuesta!$E:$E)))</f>
        <v>Identify range of resources and ecosystem services. / The range of resources and ecosystem services identified.</v>
      </c>
      <c r="H10" s="115"/>
      <c r="I10" s="115"/>
      <c r="J10" s="27"/>
      <c r="K10" s="27"/>
      <c r="L10" s="5"/>
      <c r="M10" s="5"/>
      <c r="N10" s="5"/>
      <c r="O10" s="5"/>
      <c r="P10" s="5"/>
      <c r="Q10" s="5"/>
      <c r="R10" s="5"/>
      <c r="W10" t="s">
        <v>19</v>
      </c>
      <c r="X10" t="s">
        <v>17</v>
      </c>
      <c r="Y10" t="s">
        <v>6</v>
      </c>
      <c r="AB10" t="s">
        <v>19</v>
      </c>
      <c r="AC10" t="s">
        <v>17</v>
      </c>
      <c r="AD10" t="s">
        <v>6</v>
      </c>
    </row>
    <row r="11" spans="1:30" ht="30" customHeight="1">
      <c r="A11" s="5"/>
      <c r="B11" s="2"/>
      <c r="C11" s="23"/>
      <c r="D11" s="39">
        <f t="shared" ref="D11:D28" si="0">IF(AD12 = 0,"", AD12 )</f>
        <v>89</v>
      </c>
      <c r="E11" s="39">
        <f>IF(IFERROR(_xlfn.XLOOKUP($D11,Respuesta!$C:$C,Respuesta!$A:$A),0) = 0,"", _xlfn.XLOOKUP($D11,Respuesta!$C:$C,Respuesta!$A:$A))</f>
        <v>5.0999999999999996</v>
      </c>
      <c r="F11" s="37" t="str">
        <f>IF(IFERROR(_xlfn.XLOOKUP($AB12,Respuesta!$B:$B,Respuesta!$I:$I),0) = 0,"", _xlfn.XLOOKUP($AB12,Respuesta!$B:$B,Respuesta!$I:$I))</f>
        <v>Training</v>
      </c>
      <c r="G11" s="37" t="str">
        <f>IF(IFERROR(_xlfn.XLOOKUP($AB12,Respuesta!$B:$B,Respuesta!$E:$E),0) =0,"",(_xlfn.XLOOKUP($AB12,Respuesta!$B:$B,Respuesta!$E:$E)))</f>
        <v xml:space="preserve">Training: Ecosystem services certification procedure. </v>
      </c>
      <c r="H11" s="115"/>
      <c r="I11" s="115"/>
      <c r="J11" s="27"/>
      <c r="K11" s="27"/>
      <c r="L11" s="5"/>
      <c r="M11" s="5"/>
      <c r="N11" s="5"/>
      <c r="O11" s="5"/>
      <c r="P11" s="5"/>
      <c r="Q11" s="5"/>
      <c r="R11" s="5"/>
      <c r="W11" s="27" t="str" cm="1">
        <f t="array" ref="W11:W25">+_xlfn._xlws.FILTER('P 5'!$V$9:$V$58,'P 5'!$V$9:$V$58 &lt;&gt; "")</f>
        <v>882</v>
      </c>
      <c r="X11" s="27" t="str">
        <f>_xlfn.XLOOKUP(W11,Respuesta!B:B,Respuesta!H:H)</f>
        <v>Si</v>
      </c>
      <c r="Y11" s="27">
        <f>_xlfn.XLOOKUP(W11,Respuesta!B:B,Respuesta!C:C)</f>
        <v>88</v>
      </c>
      <c r="AB11" t="str" cm="1">
        <f t="array" ref="AB11:AB25">_xlfn._xlws.FILTER(W11:W36,$X$11:$X$36 = "Si","")</f>
        <v>882</v>
      </c>
      <c r="AD11" cm="1">
        <f t="array" ref="AD11:AD25">_xlfn._xlws.FILTER(Y11:Y32,$X$11:$X$32 = "Si","Sin Datos")</f>
        <v>88</v>
      </c>
    </row>
    <row r="12" spans="1:30" ht="30" customHeight="1">
      <c r="A12" s="5"/>
      <c r="B12" s="2"/>
      <c r="D12" s="39">
        <f t="shared" si="0"/>
        <v>90</v>
      </c>
      <c r="E12" s="39">
        <f>IF(IFERROR(_xlfn.XLOOKUP($D12,Respuesta!$C:$C,Respuesta!$A:$A),0) = 0,"", _xlfn.XLOOKUP($D12,Respuesta!$C:$C,Respuesta!$A:$A))</f>
        <v>5.2</v>
      </c>
      <c r="F12" s="37" t="str">
        <f>IF(IFERROR(_xlfn.XLOOKUP($AB13,Respuesta!$B:$B,Respuesta!$I:$I),0) = 0,"", _xlfn.XLOOKUP($AB13,Respuesta!$B:$B,Respuesta!$I:$I))</f>
        <v>No Action</v>
      </c>
      <c r="G12" s="37" t="str">
        <f>IF(IFERROR(_xlfn.XLOOKUP($AB13,Respuesta!$B:$B,Respuesta!$E:$E),0) =0,"",(_xlfn.XLOOKUP($AB13,Respuesta!$B:$B,Respuesta!$E:$E)))</f>
        <v>Continue with question 94</v>
      </c>
      <c r="H12" s="116"/>
      <c r="I12" s="116"/>
      <c r="J12" s="30"/>
      <c r="K12" s="30"/>
      <c r="L12" s="5"/>
      <c r="M12" s="5"/>
      <c r="N12" s="5"/>
      <c r="O12" s="5"/>
      <c r="P12" s="5"/>
      <c r="Q12" s="5"/>
      <c r="R12" s="5"/>
      <c r="W12" s="27" t="str">
        <v>892</v>
      </c>
      <c r="X12" s="27" t="str">
        <f>_xlfn.XLOOKUP(W12,Respuesta!B:B,Respuesta!H:H)</f>
        <v>Si</v>
      </c>
      <c r="Y12" s="27">
        <f>_xlfn.XLOOKUP(W12,Respuesta!B:B,Respuesta!C:C)</f>
        <v>89</v>
      </c>
      <c r="AB12" t="str">
        <v>892</v>
      </c>
      <c r="AD12">
        <v>89</v>
      </c>
    </row>
    <row r="13" spans="1:30" ht="30" customHeight="1">
      <c r="A13" s="5"/>
      <c r="B13" s="2"/>
      <c r="C13" s="2"/>
      <c r="D13" s="39">
        <f t="shared" si="0"/>
        <v>91</v>
      </c>
      <c r="E13" s="39">
        <f>IF(IFERROR(_xlfn.XLOOKUP($D13,Respuesta!$C:$C,Respuesta!$A:$A),0) = 0,"", _xlfn.XLOOKUP($D13,Respuesta!$C:$C,Respuesta!$A:$A))</f>
        <v>5.2</v>
      </c>
      <c r="F13" s="37" t="str">
        <f>IF(IFERROR(_xlfn.XLOOKUP($AB14,Respuesta!$B:$B,Respuesta!$I:$I),0) = 0,"", _xlfn.XLOOKUP($AB14,Respuesta!$B:$B,Respuesta!$I:$I))</f>
        <v>Documents</v>
      </c>
      <c r="G13" s="37" t="str">
        <f>IF(IFERROR(_xlfn.XLOOKUP($AB14,Respuesta!$B:$B,Respuesta!$E:$E),0) =0,"",(_xlfn.XLOOKUP($AB14,Respuesta!$B:$B,Respuesta!$E:$E)))</f>
        <v xml:space="preserve">Timber  harvesting rate calculations.
</v>
      </c>
      <c r="H13" s="115"/>
      <c r="I13" s="115"/>
      <c r="J13" s="27"/>
      <c r="K13" s="27"/>
      <c r="L13" s="5"/>
      <c r="M13" s="5"/>
      <c r="N13" s="5"/>
      <c r="O13" s="5"/>
      <c r="P13" s="5"/>
      <c r="Q13" s="5"/>
      <c r="R13" s="5"/>
      <c r="W13" s="27" t="str">
        <v>902</v>
      </c>
      <c r="X13" s="27" t="str">
        <f>_xlfn.XLOOKUP(W13,Respuesta!B:B,Respuesta!H:H)</f>
        <v>Si</v>
      </c>
      <c r="Y13" s="27">
        <f>_xlfn.XLOOKUP(W13,Respuesta!B:B,Respuesta!C:C)</f>
        <v>90</v>
      </c>
      <c r="AB13" t="str">
        <v>902</v>
      </c>
      <c r="AD13">
        <v>90</v>
      </c>
    </row>
    <row r="14" spans="1:30" ht="30" customHeight="1">
      <c r="A14" s="5"/>
      <c r="B14" s="2"/>
      <c r="C14" s="6"/>
      <c r="D14" s="39">
        <f t="shared" si="0"/>
        <v>92</v>
      </c>
      <c r="E14" s="39">
        <f>IF(IFERROR(_xlfn.XLOOKUP($D14,Respuesta!$C:$C,Respuesta!$A:$A),0) = 0,"", _xlfn.XLOOKUP($D14,Respuesta!$C:$C,Respuesta!$A:$A))</f>
        <v>5.2</v>
      </c>
      <c r="F14" s="37" t="str">
        <f>IF(IFERROR(_xlfn.XLOOKUP($AB15,Respuesta!$B:$B,Respuesta!$I:$I),0) = 0,"", _xlfn.XLOOKUP($AB15,Respuesta!$B:$B,Respuesta!$I:$I))</f>
        <v>No Action</v>
      </c>
      <c r="G14" s="37" t="str">
        <f>IF(IFERROR(_xlfn.XLOOKUP($AB15,Respuesta!$B:$B,Respuesta!$E:$E),0) =0,"",(_xlfn.XLOOKUP($AB15,Respuesta!$B:$B,Respuesta!$E:$E)))</f>
        <v>Remove timber only at or below its sustainable timber harvest rate .</v>
      </c>
      <c r="H14" s="115"/>
      <c r="I14" s="115"/>
      <c r="J14" s="27"/>
      <c r="K14" s="27"/>
      <c r="L14" s="5"/>
      <c r="M14" s="5"/>
      <c r="N14" s="5"/>
      <c r="O14" s="5"/>
      <c r="P14" s="5"/>
      <c r="Q14" s="5"/>
      <c r="R14" s="5"/>
      <c r="W14" s="27" t="str">
        <v>912</v>
      </c>
      <c r="X14" s="27" t="str">
        <f>_xlfn.XLOOKUP(W14,Respuesta!B:B,Respuesta!H:H)</f>
        <v>Si</v>
      </c>
      <c r="Y14" s="27">
        <f>_xlfn.XLOOKUP(W14,Respuesta!B:B,Respuesta!C:C)</f>
        <v>91</v>
      </c>
      <c r="AB14" t="str">
        <v>912</v>
      </c>
      <c r="AD14">
        <v>91</v>
      </c>
    </row>
    <row r="15" spans="1:30" ht="30" customHeight="1">
      <c r="A15" s="5"/>
      <c r="B15" s="2"/>
      <c r="D15" s="39">
        <f t="shared" si="0"/>
        <v>93</v>
      </c>
      <c r="E15" s="39">
        <f>IF(IFERROR(_xlfn.XLOOKUP($D15,Respuesta!$C:$C,Respuesta!$A:$A),0) = 0,"", _xlfn.XLOOKUP($D15,Respuesta!$C:$C,Respuesta!$A:$A))</f>
        <v>5.2</v>
      </c>
      <c r="F15" s="37" t="str">
        <f>IF(IFERROR(_xlfn.XLOOKUP($AB16,Respuesta!$B:$B,Respuesta!$I:$I),0) = 0,"", _xlfn.XLOOKUP($AB16,Respuesta!$B:$B,Respuesta!$I:$I))</f>
        <v>Identify Monitor and register</v>
      </c>
      <c r="G15" s="37" t="str">
        <f>IF(IFERROR(_xlfn.XLOOKUP($AB16,Respuesta!$B:$B,Respuesta!$E:$E),0) =0,"",(_xlfn.XLOOKUP($AB16,Respuesta!$B:$B,Respuesta!$E:$E)))</f>
        <v>Record volume of harvested timber.</v>
      </c>
      <c r="H15" s="116"/>
      <c r="I15" s="116"/>
      <c r="J15" s="30"/>
      <c r="K15" s="30"/>
      <c r="L15" s="5"/>
      <c r="M15" s="5"/>
      <c r="N15" s="5"/>
      <c r="O15" s="5"/>
      <c r="P15" s="5"/>
      <c r="Q15" s="5"/>
      <c r="R15" s="5"/>
      <c r="W15" s="27" t="str">
        <v>922</v>
      </c>
      <c r="X15" s="27" t="str">
        <f>_xlfn.XLOOKUP(W15,Respuesta!B:B,Respuesta!H:H)</f>
        <v>Si</v>
      </c>
      <c r="Y15" s="27">
        <f>_xlfn.XLOOKUP(W15,Respuesta!B:B,Respuesta!C:C)</f>
        <v>92</v>
      </c>
      <c r="AB15" t="str">
        <v>922</v>
      </c>
      <c r="AD15">
        <v>92</v>
      </c>
    </row>
    <row r="16" spans="1:30" ht="30" customHeight="1">
      <c r="A16" s="5"/>
      <c r="B16" s="2"/>
      <c r="C16" s="6"/>
      <c r="D16" s="39">
        <f t="shared" si="0"/>
        <v>94</v>
      </c>
      <c r="E16" s="39">
        <f>IF(IFERROR(_xlfn.XLOOKUP($D16,Respuesta!$C:$C,Respuesta!$A:$A),0) = 0,"", _xlfn.XLOOKUP($D16,Respuesta!$C:$C,Respuesta!$A:$A))</f>
        <v>5.2</v>
      </c>
      <c r="F16" s="37" t="str">
        <f>IF(IFERROR(_xlfn.XLOOKUP($AB17,Respuesta!$B:$B,Respuesta!$I:$I),0) = 0,"", _xlfn.XLOOKUP($AB17,Respuesta!$B:$B,Respuesta!$I:$I))</f>
        <v>No Action</v>
      </c>
      <c r="G16" s="37" t="str">
        <f>IF(IFERROR(_xlfn.XLOOKUP($AB17,Respuesta!$B:$B,Respuesta!$E:$E),0) =0,"",(_xlfn.XLOOKUP($AB17,Respuesta!$B:$B,Respuesta!$E:$E)))</f>
        <v>Thank you. Continue with question 98.</v>
      </c>
      <c r="H16" s="115"/>
      <c r="I16" s="115"/>
      <c r="J16" s="27"/>
      <c r="K16" s="27"/>
      <c r="L16" s="5"/>
      <c r="M16" s="5"/>
      <c r="N16" s="5"/>
      <c r="O16" s="5"/>
      <c r="P16" s="11"/>
      <c r="Q16" s="5"/>
      <c r="R16" s="5"/>
      <c r="W16" s="27" t="str">
        <v>932</v>
      </c>
      <c r="X16" s="27" t="str">
        <f>_xlfn.XLOOKUP(W16,Respuesta!B:B,Respuesta!H:H)</f>
        <v>Si</v>
      </c>
      <c r="Y16" s="27">
        <f>_xlfn.XLOOKUP(W16,Respuesta!B:B,Respuesta!C:C)</f>
        <v>93</v>
      </c>
      <c r="AB16" t="str">
        <v>932</v>
      </c>
      <c r="AD16">
        <v>93</v>
      </c>
    </row>
    <row r="17" spans="1:30" ht="30" customHeight="1">
      <c r="A17" s="5"/>
      <c r="B17" s="2"/>
      <c r="D17" s="39">
        <f t="shared" si="0"/>
        <v>95</v>
      </c>
      <c r="E17" s="39">
        <f>IF(IFERROR(_xlfn.XLOOKUP($D17,Respuesta!$C:$C,Respuesta!$A:$A),0) = 0,"", _xlfn.XLOOKUP($D17,Respuesta!$C:$C,Respuesta!$A:$A))</f>
        <v>5.2</v>
      </c>
      <c r="F17" s="37" t="str">
        <f>IF(IFERROR(_xlfn.XLOOKUP($AB18,Respuesta!$B:$B,Respuesta!$I:$I),0) = 0,"", _xlfn.XLOOKUP($AB18,Respuesta!$B:$B,Respuesta!$I:$I))</f>
        <v>Documents</v>
      </c>
      <c r="G17" s="37" t="str">
        <f>IF(IFERROR(_xlfn.XLOOKUP($AB18,Respuesta!$B:$B,Respuesta!$E:$E),0) =0,"",(_xlfn.XLOOKUP($AB18,Respuesta!$B:$B,Respuesta!$E:$E)))</f>
        <v xml:space="preserve"> NFTP harvesting rate calculation
</v>
      </c>
      <c r="H17" s="116"/>
      <c r="I17" s="116"/>
      <c r="J17" s="30"/>
      <c r="K17" s="30"/>
      <c r="L17" s="5"/>
      <c r="M17" s="5"/>
      <c r="N17" s="5"/>
      <c r="O17" s="5"/>
      <c r="P17" s="5"/>
      <c r="Q17" s="5"/>
      <c r="R17" s="5"/>
      <c r="W17" s="27" t="str">
        <v>942</v>
      </c>
      <c r="X17" s="27" t="str">
        <f>_xlfn.XLOOKUP(W17,Respuesta!B:B,Respuesta!H:H)</f>
        <v>Si</v>
      </c>
      <c r="Y17" s="27">
        <f>_xlfn.XLOOKUP(W17,Respuesta!B:B,Respuesta!C:C)</f>
        <v>94</v>
      </c>
      <c r="AB17" t="str">
        <v>942</v>
      </c>
      <c r="AD17">
        <v>94</v>
      </c>
    </row>
    <row r="18" spans="1:30" ht="30" customHeight="1">
      <c r="A18" s="5"/>
      <c r="B18" s="2"/>
      <c r="C18" s="2"/>
      <c r="D18" s="39">
        <f t="shared" si="0"/>
        <v>96</v>
      </c>
      <c r="E18" s="39">
        <f>IF(IFERROR(_xlfn.XLOOKUP($D18,Respuesta!$C:$C,Respuesta!$A:$A),0) = 0,"", _xlfn.XLOOKUP($D18,Respuesta!$C:$C,Respuesta!$A:$A))</f>
        <v>5.2</v>
      </c>
      <c r="F18" s="37" t="str">
        <f>IF(IFERROR(_xlfn.XLOOKUP($AB19,Respuesta!$B:$B,Respuesta!$I:$I),0) = 0,"", _xlfn.XLOOKUP($AB19,Respuesta!$B:$B,Respuesta!$I:$I))</f>
        <v>No Action</v>
      </c>
      <c r="G18" s="37" t="str">
        <f>IF(IFERROR(_xlfn.XLOOKUP($AB19,Respuesta!$B:$B,Respuesta!$E:$E),0) =0,"",(_xlfn.XLOOKUP($AB19,Respuesta!$B:$B,Respuesta!$E:$E)))</f>
        <v>Remove NFTP only at or below its sustainable harvest rate</v>
      </c>
      <c r="H18" s="115"/>
      <c r="I18" s="115"/>
      <c r="J18" s="27"/>
      <c r="K18" s="27"/>
      <c r="L18" s="5"/>
      <c r="M18" s="5"/>
      <c r="N18" s="5"/>
      <c r="O18" s="5"/>
      <c r="P18" s="5"/>
      <c r="Q18" s="5"/>
      <c r="R18" s="5"/>
      <c r="W18" s="27" t="str">
        <v>952</v>
      </c>
      <c r="X18" s="27" t="str">
        <f>_xlfn.XLOOKUP(W18,Respuesta!B:B,Respuesta!H:H)</f>
        <v>Si</v>
      </c>
      <c r="Y18" s="27">
        <f>_xlfn.XLOOKUP(W18,Respuesta!B:B,Respuesta!C:C)</f>
        <v>95</v>
      </c>
      <c r="AB18" t="str">
        <v>952</v>
      </c>
      <c r="AD18">
        <v>95</v>
      </c>
    </row>
    <row r="19" spans="1:30" ht="30" customHeight="1">
      <c r="A19" s="5"/>
      <c r="B19" s="2"/>
      <c r="C19" s="6"/>
      <c r="D19" s="39">
        <f t="shared" si="0"/>
        <v>97</v>
      </c>
      <c r="E19" s="39">
        <f>IF(IFERROR(_xlfn.XLOOKUP($D19,Respuesta!$C:$C,Respuesta!$A:$A),0) = 0,"", _xlfn.XLOOKUP($D19,Respuesta!$C:$C,Respuesta!$A:$A))</f>
        <v>5.2</v>
      </c>
      <c r="F19" s="37" t="str">
        <f>IF(IFERROR(_xlfn.XLOOKUP($AB20,Respuesta!$B:$B,Respuesta!$I:$I),0) = 0,"", _xlfn.XLOOKUP($AB20,Respuesta!$B:$B,Respuesta!$I:$I))</f>
        <v>Identify Monitor and register</v>
      </c>
      <c r="G19" s="37" t="str">
        <f>IF(IFERROR(_xlfn.XLOOKUP($AB20,Respuesta!$B:$B,Respuesta!$E:$E),0) =0,"",(_xlfn.XLOOKUP($AB20,Respuesta!$B:$B,Respuesta!$E:$E)))</f>
        <v>Record of NFTP harvested .</v>
      </c>
      <c r="H19" s="115"/>
      <c r="I19" s="115"/>
      <c r="J19" s="27"/>
      <c r="K19" s="27"/>
      <c r="L19" s="5"/>
      <c r="M19" s="5"/>
      <c r="N19" s="5"/>
      <c r="O19" s="5"/>
      <c r="P19" s="5"/>
      <c r="Q19" s="5"/>
      <c r="R19" s="5"/>
      <c r="W19" s="27" t="str">
        <v>962</v>
      </c>
      <c r="X19" s="27" t="str">
        <f>_xlfn.XLOOKUP(W19,Respuesta!B:B,Respuesta!H:H)</f>
        <v>Si</v>
      </c>
      <c r="Y19" s="27">
        <f>_xlfn.XLOOKUP(W19,Respuesta!B:B,Respuesta!C:C)</f>
        <v>96</v>
      </c>
      <c r="AB19" t="str">
        <v>962</v>
      </c>
      <c r="AD19">
        <v>96</v>
      </c>
    </row>
    <row r="20" spans="1:30" ht="30" customHeight="1">
      <c r="A20" s="5"/>
      <c r="B20" s="2"/>
      <c r="D20" s="39">
        <f t="shared" si="0"/>
        <v>98</v>
      </c>
      <c r="E20" s="39">
        <f>IF(IFERROR(_xlfn.XLOOKUP($D20,Respuesta!$C:$C,Respuesta!$A:$A),0) = 0,"", _xlfn.XLOOKUP($D20,Respuesta!$C:$C,Respuesta!$A:$A))</f>
        <v>5.3</v>
      </c>
      <c r="F20" s="37" t="str">
        <f>IF(IFERROR(_xlfn.XLOOKUP($AB21,Respuesta!$B:$B,Respuesta!$I:$I),0) = 0,"", _xlfn.XLOOKUP($AB21,Respuesta!$B:$B,Respuesta!$I:$I))</f>
        <v>Identify Monitor and register</v>
      </c>
      <c r="G20" s="37" t="str">
        <f>IF(IFERROR(_xlfn.XLOOKUP($AB21,Respuesta!$B:$B,Respuesta!$E:$E),0) =0,"",(_xlfn.XLOOKUP($AB21,Respuesta!$B:$B,Respuesta!$E:$E)))</f>
        <v>Record of all costs, also those  related to the prevention, mitigation or compensation of negative impacts.</v>
      </c>
      <c r="H20" s="116"/>
      <c r="I20" s="116"/>
      <c r="J20" s="30"/>
      <c r="K20" s="30"/>
      <c r="L20" s="5"/>
      <c r="M20" s="5"/>
      <c r="N20" s="5"/>
      <c r="O20" s="5"/>
      <c r="P20" s="5"/>
      <c r="Q20" s="5"/>
      <c r="R20" s="5"/>
      <c r="W20" s="27" t="str">
        <v>972</v>
      </c>
      <c r="X20" s="27" t="str">
        <f>_xlfn.XLOOKUP(W20,Respuesta!B:B,Respuesta!H:H)</f>
        <v>Si</v>
      </c>
      <c r="Y20" s="27">
        <f>_xlfn.XLOOKUP(W20,Respuesta!B:B,Respuesta!C:C)</f>
        <v>97</v>
      </c>
      <c r="AB20" t="str">
        <v>972</v>
      </c>
      <c r="AD20">
        <v>97</v>
      </c>
    </row>
    <row r="21" spans="1:30" ht="30" customHeight="1">
      <c r="A21" s="5"/>
      <c r="B21" s="2"/>
      <c r="C21" s="2"/>
      <c r="D21" s="39">
        <f t="shared" si="0"/>
        <v>99</v>
      </c>
      <c r="E21" s="39">
        <f>IF(IFERROR(_xlfn.XLOOKUP($D21,Respuesta!$C:$C,Respuesta!$A:$A),0) = 0,"", _xlfn.XLOOKUP($D21,Respuesta!$C:$C,Respuesta!$A:$A))</f>
        <v>5.3</v>
      </c>
      <c r="F21" s="37" t="str">
        <f>IF(IFERROR(_xlfn.XLOOKUP($AB22,Respuesta!$B:$B,Respuesta!$I:$I),0) = 0,"", _xlfn.XLOOKUP($AB22,Respuesta!$B:$B,Respuesta!$I:$I))</f>
        <v>Identify Monitor and register|Documents</v>
      </c>
      <c r="G21" s="37" t="str">
        <f>IF(IFERROR(_xlfn.XLOOKUP($AB22,Respuesta!$B:$B,Respuesta!$E:$E),0) =0,"",(_xlfn.XLOOKUP($AB22,Respuesta!$B:$B,Respuesta!$E:$E)))</f>
        <v>Identify positive impacts of the management activities / Include benefits related to the positive  impacts of management activities in the management plan.</v>
      </c>
      <c r="H21" s="115"/>
      <c r="I21" s="115"/>
      <c r="J21" s="27"/>
      <c r="K21" s="27"/>
      <c r="L21" s="5"/>
      <c r="M21" s="5"/>
      <c r="N21" s="5"/>
      <c r="O21" s="5"/>
      <c r="P21" s="5"/>
      <c r="Q21" s="5"/>
      <c r="R21" s="5"/>
      <c r="W21" s="27" t="str">
        <v>982</v>
      </c>
      <c r="X21" s="27" t="str">
        <f>_xlfn.XLOOKUP(W21,Respuesta!B:B,Respuesta!H:H)</f>
        <v>Si</v>
      </c>
      <c r="Y21" s="27">
        <f>_xlfn.XLOOKUP(W21,Respuesta!B:B,Respuesta!C:C)</f>
        <v>98</v>
      </c>
      <c r="AB21" t="str">
        <v>982</v>
      </c>
      <c r="AD21">
        <v>98</v>
      </c>
    </row>
    <row r="22" spans="1:30" ht="30" customHeight="1">
      <c r="A22" s="5"/>
      <c r="B22" s="2"/>
      <c r="C22" s="2"/>
      <c r="D22" s="39">
        <f t="shared" si="0"/>
        <v>100</v>
      </c>
      <c r="E22" s="39">
        <f>IF(IFERROR(_xlfn.XLOOKUP($D22,Respuesta!$C:$C,Respuesta!$A:$A),0) = 0,"", _xlfn.XLOOKUP($D22,Respuesta!$C:$C,Respuesta!$A:$A))</f>
        <v>5.4</v>
      </c>
      <c r="F22" s="37" t="str">
        <f>IF(IFERROR(_xlfn.XLOOKUP($AB23,Respuesta!$B:$B,Respuesta!$I:$I),0) = 0,"", _xlfn.XLOOKUP($AB23,Respuesta!$B:$B,Respuesta!$I:$I))</f>
        <v>Actions|Identify Monitor and register|Documents</v>
      </c>
      <c r="G22" s="37" t="str">
        <f>IF(IFERROR(_xlfn.XLOOKUP($AB23,Respuesta!$B:$B,Respuesta!$E:$E),0) =0,"",(_xlfn.XLOOKUP($AB23,Respuesta!$B:$B,Respuesta!$E:$E)))</f>
        <v>Promote local capabilities. / Identify local goods, services, processing and value-added facilities . / Procurement and contracting procedure includes preference for hiring local workers and services.</v>
      </c>
      <c r="H22" s="115"/>
      <c r="I22" s="115"/>
      <c r="J22" s="27"/>
      <c r="K22" s="27"/>
      <c r="L22" s="5"/>
      <c r="M22" s="5"/>
      <c r="N22" s="5"/>
      <c r="O22" s="5"/>
      <c r="P22" s="5"/>
      <c r="Q22" s="5"/>
      <c r="R22" s="5"/>
      <c r="W22" s="27" t="str">
        <v>992</v>
      </c>
      <c r="X22" s="27" t="str">
        <f>_xlfn.XLOOKUP(W22,Respuesta!B:B,Respuesta!H:H)</f>
        <v>Si</v>
      </c>
      <c r="Y22" s="27">
        <f>_xlfn.XLOOKUP(W22,Respuesta!B:B,Respuesta!C:C)</f>
        <v>99</v>
      </c>
      <c r="AB22" t="str">
        <v>992</v>
      </c>
      <c r="AD22">
        <v>99</v>
      </c>
    </row>
    <row r="23" spans="1:30" ht="30" customHeight="1">
      <c r="A23" s="5"/>
      <c r="B23" s="2"/>
      <c r="C23" s="2"/>
      <c r="D23" s="39">
        <f t="shared" si="0"/>
        <v>101</v>
      </c>
      <c r="E23" s="39">
        <f>IF(IFERROR(_xlfn.XLOOKUP($D23,Respuesta!$C:$C,Respuesta!$A:$A),0) = 0,"", _xlfn.XLOOKUP($D23,Respuesta!$C:$C,Respuesta!$A:$A))</f>
        <v>5.5</v>
      </c>
      <c r="F23" s="37" t="str">
        <f>IF(IFERROR(_xlfn.XLOOKUP($AB24,Respuesta!$B:$B,Respuesta!$I:$I),0) = 0,"", _xlfn.XLOOKUP($AB24,Respuesta!$B:$B,Respuesta!$I:$I))</f>
        <v>Documents</v>
      </c>
      <c r="G23" s="37" t="str">
        <f>IF(IFERROR(_xlfn.XLOOKUP($AB24,Respuesta!$B:$B,Respuesta!$E:$E),0) =0,"",(_xlfn.XLOOKUP($AB24,Respuesta!$B:$B,Respuesta!$E:$E)))</f>
        <v>Operating budget or a list of the operating costs and product sales prices.</v>
      </c>
      <c r="H23" s="115"/>
      <c r="I23" s="115"/>
      <c r="J23" s="2"/>
      <c r="K23" s="2"/>
      <c r="L23" s="5"/>
      <c r="M23" s="5"/>
      <c r="N23" s="5"/>
      <c r="O23" s="5"/>
      <c r="P23" s="5"/>
      <c r="Q23" s="5"/>
      <c r="R23" s="5"/>
      <c r="W23" s="27" t="str">
        <v>1001</v>
      </c>
      <c r="X23" s="27" t="str">
        <f>_xlfn.XLOOKUP(W23,Respuesta!B:B,Respuesta!H:H)</f>
        <v>Si</v>
      </c>
      <c r="Y23" s="27">
        <f>_xlfn.XLOOKUP(W23,Respuesta!B:B,Respuesta!C:C)</f>
        <v>100</v>
      </c>
      <c r="AB23" t="str">
        <v>1001</v>
      </c>
      <c r="AD23">
        <v>100</v>
      </c>
    </row>
    <row r="24" spans="1:30" ht="30" customHeight="1">
      <c r="A24" s="5"/>
      <c r="B24" s="2"/>
      <c r="C24" s="2"/>
      <c r="D24" s="39">
        <f t="shared" si="0"/>
        <v>102</v>
      </c>
      <c r="E24" s="39">
        <f>IF(IFERROR(_xlfn.XLOOKUP($D24,Respuesta!$C:$C,Respuesta!$A:$A),0) = 0,"", _xlfn.XLOOKUP($D24,Respuesta!$C:$C,Respuesta!$A:$A))</f>
        <v>5.5</v>
      </c>
      <c r="F24" s="37" t="str">
        <f>IF(IFERROR(_xlfn.XLOOKUP($AB25,Respuesta!$B:$B,Respuesta!$I:$I),0) = 0,"", _xlfn.XLOOKUP($AB25,Respuesta!$B:$B,Respuesta!$I:$I))</f>
        <v>Identify Monitor and register</v>
      </c>
      <c r="G24" s="37" t="str">
        <f>IF(IFERROR(_xlfn.XLOOKUP($AB25,Respuesta!$B:$B,Respuesta!$E:$E),0) =0,"",(_xlfn.XLOOKUP($AB25,Respuesta!$B:$B,Respuesta!$E:$E)))</f>
        <v>Recording of expenses; calculation of profit/cost of the operation.</v>
      </c>
      <c r="H24" s="115"/>
      <c r="I24" s="115"/>
      <c r="J24" s="2"/>
      <c r="K24" s="2"/>
      <c r="L24" s="5"/>
      <c r="M24" s="5"/>
      <c r="N24" s="5"/>
      <c r="O24" s="5"/>
      <c r="P24" s="5"/>
      <c r="Q24" s="5"/>
      <c r="R24" s="5"/>
      <c r="W24" s="27" t="str">
        <v>1012</v>
      </c>
      <c r="X24" s="27" t="str">
        <f>_xlfn.XLOOKUP(W24,Respuesta!B:B,Respuesta!H:H)</f>
        <v>Si</v>
      </c>
      <c r="Y24" s="27">
        <f>_xlfn.XLOOKUP(W24,Respuesta!B:B,Respuesta!C:C)</f>
        <v>101</v>
      </c>
      <c r="AB24" t="str">
        <v>1012</v>
      </c>
      <c r="AD24">
        <v>101</v>
      </c>
    </row>
    <row r="25" spans="1:30" ht="30" customHeight="1">
      <c r="A25" s="5"/>
      <c r="B25" s="2"/>
      <c r="C25" s="2"/>
      <c r="D25" s="39" t="str">
        <f t="shared" si="0"/>
        <v/>
      </c>
      <c r="E25" s="39" t="str">
        <f>IF(IFERROR(_xlfn.XLOOKUP($D25,Respuesta!$C:$C,Respuesta!$A:$A),0) = 0,"", _xlfn.XLOOKUP($D25,Respuesta!$C:$C,Respuesta!$A:$A))</f>
        <v/>
      </c>
      <c r="F25" s="37" t="str">
        <f>IF(IFERROR(_xlfn.XLOOKUP($AB26,Respuesta!$B:$B,Respuesta!$I:$I),0) = 0,"", _xlfn.XLOOKUP($AB26,Respuesta!$B:$B,Respuesta!$I:$I))</f>
        <v/>
      </c>
      <c r="G25" s="37" t="str">
        <f>IF(IFERROR(_xlfn.XLOOKUP($AB26,Respuesta!$B:$B,Respuesta!$E:$E),0) =0,"",(_xlfn.XLOOKUP($AB26,Respuesta!$B:$B,Respuesta!$E:$E)))</f>
        <v/>
      </c>
      <c r="H25" s="115"/>
      <c r="I25" s="115"/>
      <c r="J25" s="2"/>
      <c r="K25" s="2"/>
      <c r="L25" s="5"/>
      <c r="M25" s="5"/>
      <c r="N25" s="5"/>
      <c r="O25" s="5"/>
      <c r="P25" s="5"/>
      <c r="Q25" s="5"/>
      <c r="R25" s="5"/>
      <c r="W25" s="27" t="str">
        <v>1022</v>
      </c>
      <c r="X25" s="27" t="str">
        <f>_xlfn.XLOOKUP(W25,Respuesta!B:B,Respuesta!H:H)</f>
        <v>Si</v>
      </c>
      <c r="Y25" s="27">
        <f>_xlfn.XLOOKUP(W25,Respuesta!B:B,Respuesta!C:C)</f>
        <v>102</v>
      </c>
      <c r="AB25" t="str">
        <v>1022</v>
      </c>
      <c r="AD25">
        <v>102</v>
      </c>
    </row>
    <row r="26" spans="1:30" ht="30" customHeight="1">
      <c r="A26" s="5"/>
      <c r="B26" s="2"/>
      <c r="C26" s="2"/>
      <c r="D26" s="39" t="str">
        <f t="shared" si="0"/>
        <v/>
      </c>
      <c r="E26" s="39" t="str">
        <f>IF(IFERROR(_xlfn.XLOOKUP($D26,Respuesta!$C:$C,Respuesta!$A:$A),0) = 0,"", _xlfn.XLOOKUP($D26,Respuesta!$C:$C,Respuesta!$A:$A))</f>
        <v/>
      </c>
      <c r="F26" s="34"/>
      <c r="G26" s="37" t="str">
        <f>IF(IFERROR(_xlfn.XLOOKUP($AB27,Respuesta!$B:$B,Respuesta!$E:$E),0) =0,"",(_xlfn.XLOOKUP($AB27,Respuesta!$B:$B,Respuesta!$E:$E)))</f>
        <v/>
      </c>
      <c r="H26" s="34"/>
      <c r="I26" s="34"/>
      <c r="J26" s="2"/>
      <c r="K26" s="2"/>
      <c r="L26" s="5"/>
      <c r="M26" s="5"/>
      <c r="N26" s="5"/>
      <c r="O26" s="5"/>
      <c r="P26" s="5"/>
      <c r="Q26" s="5"/>
      <c r="R26" s="5"/>
      <c r="W26" s="27"/>
      <c r="X26" s="27"/>
      <c r="Y26" s="27"/>
    </row>
    <row r="27" spans="1:30" ht="30" customHeight="1">
      <c r="A27" s="5"/>
      <c r="B27" s="2"/>
      <c r="C27" s="2"/>
      <c r="D27" s="39" t="str">
        <f t="shared" si="0"/>
        <v/>
      </c>
      <c r="E27" s="39" t="str">
        <f>IF(IFERROR(_xlfn.XLOOKUP($D27,Respuesta!$C:$C,Respuesta!$A:$A),0) = 0,"", _xlfn.XLOOKUP($D27,Respuesta!$C:$C,Respuesta!$A:$A))</f>
        <v/>
      </c>
      <c r="F27" s="34"/>
      <c r="G27" s="37" t="str">
        <f>IF(IFERROR(_xlfn.XLOOKUP($AB28,Respuesta!$B:$B,Respuesta!$E:$E),0) =0,"",(_xlfn.XLOOKUP($AB28,Respuesta!$B:$B,Respuesta!$E:$E)))</f>
        <v/>
      </c>
      <c r="H27" s="34"/>
      <c r="I27" s="34"/>
      <c r="J27" s="2"/>
      <c r="K27" s="2"/>
      <c r="L27" s="5"/>
      <c r="M27" s="5"/>
      <c r="N27" s="5"/>
      <c r="O27" s="5"/>
      <c r="P27" s="5"/>
      <c r="Q27" s="5"/>
      <c r="R27" s="5"/>
      <c r="W27" s="27"/>
      <c r="X27" s="27"/>
      <c r="Y27" s="27"/>
    </row>
    <row r="28" spans="1:30" ht="30" customHeight="1">
      <c r="A28" s="5"/>
      <c r="B28" s="2"/>
      <c r="C28" s="2"/>
      <c r="D28" s="39" t="str">
        <f t="shared" si="0"/>
        <v/>
      </c>
      <c r="E28" s="39" t="str">
        <f>IF(IFERROR(_xlfn.XLOOKUP($D28,Respuesta!$C:$C,Respuesta!$A:$A),0) = 0,"", _xlfn.XLOOKUP($D28,Respuesta!$C:$C,Respuesta!$A:$A))</f>
        <v/>
      </c>
      <c r="F28" s="34"/>
      <c r="G28" s="37" t="str">
        <f>IF(IFERROR(_xlfn.XLOOKUP($AB29,Respuesta!$B:$B,Respuesta!$E:$E),0) =0,"",(_xlfn.XLOOKUP($AB29,Respuesta!$B:$B,Respuesta!$E:$E)))</f>
        <v/>
      </c>
      <c r="H28" s="34"/>
      <c r="I28" s="34"/>
      <c r="J28" s="2"/>
      <c r="K28" s="2"/>
      <c r="L28" s="5"/>
      <c r="M28" s="5"/>
      <c r="N28" s="5"/>
      <c r="O28" s="5"/>
      <c r="P28" s="5"/>
      <c r="Q28" s="5"/>
      <c r="R28" s="5"/>
      <c r="W28" s="27"/>
      <c r="X28" s="27"/>
      <c r="Y28" s="27"/>
    </row>
    <row r="29" spans="1:30" ht="30" customHeight="1">
      <c r="A29" s="5"/>
      <c r="D29" s="39" t="str">
        <f>IF(AD30 = 0,"", AD30 )</f>
        <v/>
      </c>
      <c r="E29" s="39" t="str">
        <f>IF(IFERROR(_xlfn.XLOOKUP($D29,Respuesta!$C:$C,Respuesta!$A:$A),0) = 0,"", _xlfn.XLOOKUP($D29,Respuesta!$C:$C,Respuesta!$A:$A))</f>
        <v/>
      </c>
      <c r="F29" s="34"/>
      <c r="G29" s="37" t="str">
        <f>IF(IFERROR(_xlfn.XLOOKUP($AB30,Respuesta!$B:$B,Respuesta!$E:$E),0) =0,"",(_xlfn.XLOOKUP($AB30,Respuesta!$B:$B,Respuesta!$E:$E)))</f>
        <v/>
      </c>
      <c r="H29" s="34"/>
      <c r="I29" s="34"/>
      <c r="W29" s="27"/>
      <c r="X29" s="27"/>
      <c r="Y29" s="27"/>
    </row>
    <row r="30" spans="1:30" s="2" customFormat="1" ht="30" customHeight="1">
      <c r="A30" s="5"/>
      <c r="D30" s="39" t="str">
        <f>IF(AD30 = 0,"", AD30 )</f>
        <v/>
      </c>
      <c r="E30" s="39" t="str">
        <f>IF(IFERROR(_xlfn.XLOOKUP($D30,Respuesta!$C:$C,Respuesta!$A:$A),0) = 0,"", _xlfn.XLOOKUP($D30,Respuesta!$C:$C,Respuesta!$A:$A))</f>
        <v/>
      </c>
      <c r="F30" s="34"/>
      <c r="G30" s="37" t="str">
        <f>IF(IFERROR(_xlfn.XLOOKUP($AB31,Respuesta!$B:$B,Respuesta!$E:$E),0) =0,"",(_xlfn.XLOOKUP($AB31,Respuesta!$B:$B,Respuesta!$E:$E)))</f>
        <v/>
      </c>
      <c r="H30" s="34"/>
      <c r="I30" s="34"/>
      <c r="W30" s="27"/>
      <c r="X30" s="27"/>
      <c r="Y30" s="27"/>
    </row>
    <row r="31" spans="1:30" ht="30" customHeight="1">
      <c r="A31" s="5"/>
      <c r="D31" s="3" t="str">
        <f t="shared" ref="D31:D36" si="1">IF(AD32 = 0,"", AD32 )</f>
        <v/>
      </c>
      <c r="E31" s="3" t="str">
        <f>IF(IFERROR(_xlfn.XLOOKUP($D31,Respuesta!$C:$C,Respuesta!$A:$A),0) = 0,"", _xlfn.XLOOKUP($D31,Respuesta!$C:$C,Respuesta!$A:$A))</f>
        <v/>
      </c>
      <c r="F31" s="32"/>
      <c r="G31" s="33" t="str">
        <f>IF(IFERROR(_xlfn.XLOOKUP($AB32,Respuesta!$B:$B,Respuesta!$E:$E),0) =0,"",(_xlfn.XLOOKUP($AB32,Respuesta!$B:$B,Respuesta!$E:$E)))</f>
        <v/>
      </c>
      <c r="H31" s="32"/>
      <c r="I31" s="34"/>
      <c r="W31" s="27"/>
      <c r="X31" s="27"/>
      <c r="Y31" s="27"/>
    </row>
    <row r="32" spans="1:30" ht="30" customHeight="1">
      <c r="A32" s="5"/>
      <c r="D32" s="3" t="str">
        <f t="shared" si="1"/>
        <v/>
      </c>
      <c r="E32" s="3" t="str">
        <f>IF(IFERROR(_xlfn.XLOOKUP($D32,Respuesta!$C:$C,Respuesta!$A:$A),0) = 0,"", _xlfn.XLOOKUP($D32,Respuesta!$C:$C,Respuesta!$A:$A))</f>
        <v/>
      </c>
      <c r="F32" s="32"/>
      <c r="G32" s="33" t="str">
        <f>IF(IFERROR(_xlfn.XLOOKUP($AB33,Respuesta!$B:$B,Respuesta!$E:$E),0) =0,"",(_xlfn.XLOOKUP($AB33,Respuesta!$B:$B,Respuesta!$E:$E)))</f>
        <v/>
      </c>
      <c r="H32" s="32"/>
      <c r="I32" s="34"/>
      <c r="W32" s="27"/>
      <c r="X32" s="27"/>
      <c r="Y32" s="27"/>
    </row>
    <row r="33" spans="1:25" ht="30" customHeight="1">
      <c r="A33" s="5"/>
      <c r="D33" s="3" t="str">
        <f t="shared" si="1"/>
        <v/>
      </c>
      <c r="E33" s="3" t="str">
        <f>IF(IFERROR(_xlfn.XLOOKUP($D33,Respuesta!$C:$C,Respuesta!$A:$A),0) = 0,"", _xlfn.XLOOKUP($D33,Respuesta!$C:$C,Respuesta!$A:$A))</f>
        <v/>
      </c>
      <c r="F33" s="32"/>
      <c r="G33" s="33" t="str">
        <f>IF(IFERROR(_xlfn.XLOOKUP($AB34,Respuesta!$B:$B,Respuesta!$E:$E),0) =0,"",(_xlfn.XLOOKUP($AB34,Respuesta!$B:$B,Respuesta!$E:$E)))</f>
        <v/>
      </c>
      <c r="H33" s="32"/>
      <c r="I33" s="34"/>
      <c r="W33" s="27"/>
      <c r="X33" s="27"/>
      <c r="Y33" s="27"/>
    </row>
    <row r="34" spans="1:25" ht="30" customHeight="1">
      <c r="A34" s="5"/>
      <c r="D34" s="3" t="str">
        <f t="shared" si="1"/>
        <v/>
      </c>
      <c r="E34" s="3" t="str">
        <f>IF(IFERROR(_xlfn.XLOOKUP($D34,Respuesta!$C:$C,Respuesta!$A:$A),0) = 0,"", _xlfn.XLOOKUP($D34,Respuesta!$C:$C,Respuesta!$A:$A))</f>
        <v/>
      </c>
      <c r="F34" s="32"/>
      <c r="G34" s="33" t="str">
        <f>IF(IFERROR(_xlfn.XLOOKUP($AB35,Respuesta!$B:$B,Respuesta!$E:$E),0) =0,"",(_xlfn.XLOOKUP($AB35,Respuesta!$B:$B,Respuesta!$E:$E)))</f>
        <v/>
      </c>
      <c r="H34" s="32"/>
      <c r="I34" s="34"/>
      <c r="W34" s="27"/>
      <c r="X34" s="27"/>
      <c r="Y34" s="27"/>
    </row>
    <row r="35" spans="1:25" ht="30" customHeight="1">
      <c r="A35" s="5"/>
      <c r="D35" s="3" t="str">
        <f t="shared" si="1"/>
        <v/>
      </c>
      <c r="E35" s="3" t="str">
        <f>IF(IFERROR(_xlfn.XLOOKUP($D35,Respuesta!$C:$C,Respuesta!$A:$A),0) = 0,"", _xlfn.XLOOKUP($D35,Respuesta!$C:$C,Respuesta!$A:$A))</f>
        <v/>
      </c>
      <c r="F35" s="32"/>
      <c r="G35" s="33" t="str">
        <f>IF(IFERROR(_xlfn.XLOOKUP($AB36,Respuesta!$B:$B,Respuesta!$E:$E),0) =0,"",(_xlfn.XLOOKUP($AB36,Respuesta!$B:$B,Respuesta!$E:$E)))</f>
        <v/>
      </c>
      <c r="H35" s="32"/>
      <c r="I35" s="34"/>
      <c r="W35" s="27"/>
      <c r="X35" s="27"/>
      <c r="Y35" s="27"/>
    </row>
    <row r="36" spans="1:25" s="5" customFormat="1" ht="30" customHeight="1">
      <c r="D36" s="68" t="str">
        <f t="shared" si="1"/>
        <v/>
      </c>
      <c r="E36" s="68" t="str">
        <f>IF(IFERROR(_xlfn.XLOOKUP($D36,Respuesta!$C:$C,Respuesta!$A:$A),0) = 0,"", _xlfn.XLOOKUP($D36,Respuesta!$C:$C,Respuesta!$A:$A))</f>
        <v/>
      </c>
      <c r="F36" s="35"/>
      <c r="G36" s="36" t="str">
        <f>IF(IFERROR(_xlfn.XLOOKUP($AB37,Respuesta!$B:$B,Respuesta!$E:$E),0) =0,"",(_xlfn.XLOOKUP($AB37,Respuesta!$B:$B,Respuesta!$E:$E)))</f>
        <v/>
      </c>
      <c r="H36" s="35"/>
      <c r="I36" s="38"/>
      <c r="W36" s="11"/>
      <c r="X36" s="11"/>
      <c r="Y36" s="11"/>
    </row>
  </sheetData>
  <sheetProtection algorithmName="SHA-512" hashValue="Pc9T7Y5Gcy+eYtq4UZNLvUanPMQW/sBdsv09W4ameYEV7Zvy68rLqRdE8Rzeey4VtQb5krHCbCpI/IsBSxfdMA==" saltValue="uDFZlI3UvnsqHYxJLcrZdg==" spinCount="100000" sheet="1" objects="1" scenarios="1"/>
  <pageMargins left="0.7" right="0.7" top="0.75" bottom="0.75" header="0.3" footer="0.3"/>
  <pageSetup orientation="portrait" r:id="rId1"/>
  <drawing r:id="rId2"/>
  <tableParts count="1">
    <tablePart r:id="rId3"/>
  </tablePar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D1B6C-D1FB-4243-A3F8-DA6117E3036A}">
  <sheetPr codeName="Sheet23">
    <tabColor rgb="FF78BE20"/>
  </sheetPr>
  <dimension ref="A1:V42"/>
  <sheetViews>
    <sheetView showGridLines="0" zoomScale="80" zoomScaleNormal="80" workbookViewId="0">
      <selection activeCell="O2" sqref="O2"/>
    </sheetView>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103</v>
      </c>
      <c r="E8" s="25" t="s">
        <v>371</v>
      </c>
      <c r="F8" s="63">
        <f>_xlfn.XLOOKUP($D8,Respuesta!$C:$C,Respuesta!$A:$A)</f>
        <v>6.1</v>
      </c>
      <c r="G8" s="26"/>
      <c r="H8" s="7" t="str">
        <f>_xlfn.XLOOKUP($D8,Preguntas!$C:$C,Preguntas!$D:$D)</f>
        <v>Do I have an assessment that identifies the environmental values in my forest mangement unit?</v>
      </c>
      <c r="I8" s="2"/>
      <c r="J8" s="2"/>
      <c r="K8" s="2"/>
      <c r="L8" s="2"/>
      <c r="M8" s="5"/>
      <c r="N8" s="5"/>
      <c r="O8" s="5"/>
      <c r="P8" s="5"/>
      <c r="Q8" s="5"/>
      <c r="R8" s="5"/>
      <c r="S8" s="5"/>
    </row>
    <row r="9" spans="1:22" ht="61.2" customHeight="1">
      <c r="A9" s="5"/>
      <c r="B9" s="2"/>
      <c r="G9" s="2"/>
      <c r="H9" s="2"/>
      <c r="I9" s="132" t="str">
        <f>_xlfn.XLOOKUP(V9,Respuesta!$B:$B,Respuesta!$E:$E)</f>
        <v>Identify environmental values within the FMU. / Training: Identification of environmental values and HCVs / Environmental Values Document: Include identified environmental values.</v>
      </c>
      <c r="J9" s="133"/>
      <c r="K9" s="133"/>
      <c r="L9" s="133"/>
      <c r="M9" s="5"/>
      <c r="N9" s="5"/>
      <c r="O9" s="5"/>
      <c r="P9" s="5"/>
      <c r="Q9" s="5"/>
      <c r="R9" s="5"/>
      <c r="S9" s="5"/>
      <c r="T9" s="114">
        <v>2</v>
      </c>
      <c r="U9">
        <f>+D8</f>
        <v>103</v>
      </c>
      <c r="V9" t="str">
        <f>_xlfn.CONCAT(U9,T9)</f>
        <v>1032</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104</v>
      </c>
      <c r="E11" s="12" t="s">
        <v>371</v>
      </c>
      <c r="F11" s="45">
        <f>_xlfn.XLOOKUP($D11,Respuesta!$C:$C,Respuesta!$A:$A)</f>
        <v>6.2</v>
      </c>
      <c r="G11" s="2"/>
      <c r="H11" s="7" t="str">
        <f>_xlfn.XLOOKUP($D11,Preguntas!$C:$C,Preguntas!$D:$D)</f>
        <v>Do I know the potential impact that my forestry activities could have on the identified environmental values?</v>
      </c>
      <c r="I11" s="2"/>
      <c r="J11" s="2"/>
      <c r="K11" s="2"/>
      <c r="L11" s="2"/>
      <c r="M11" s="5"/>
      <c r="N11" s="5"/>
      <c r="O11" s="5"/>
      <c r="P11" s="5"/>
      <c r="Q11" s="5"/>
      <c r="R11" s="5"/>
      <c r="S11" s="5"/>
      <c r="T11" s="114"/>
    </row>
    <row r="12" spans="1:22" ht="57" customHeight="1">
      <c r="A12" s="5"/>
      <c r="B12" s="2"/>
      <c r="G12" s="2"/>
      <c r="H12" s="2"/>
      <c r="I12" s="134" t="str">
        <f>_xlfn.XLOOKUP($V12,Respuesta!$B:$B,Respuesta!$E:$E)</f>
        <v xml:space="preserve">Identify the impacts of the management activities on the environmental values within the Management Units. / Training: Negative impacts of management activities on communities and environmental values, prevention and mitigation measures. / Environmental Values Document: Include the identified impacts on the environmental values. </v>
      </c>
      <c r="J12" s="135"/>
      <c r="K12" s="135"/>
      <c r="L12" s="135"/>
      <c r="M12" s="5"/>
      <c r="N12" s="5"/>
      <c r="O12" s="5"/>
      <c r="P12" s="5"/>
      <c r="Q12" s="5"/>
      <c r="R12" s="5"/>
      <c r="S12" s="5"/>
      <c r="T12" s="114">
        <v>2</v>
      </c>
      <c r="U12">
        <f>D11</f>
        <v>104</v>
      </c>
      <c r="V12" t="str">
        <f>_xlfn.CONCAT(U12,T12)</f>
        <v>1042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105</v>
      </c>
      <c r="E14" s="25" t="s">
        <v>371</v>
      </c>
      <c r="F14" s="63">
        <f>_xlfn.XLOOKUP($D14,Respuesta!$C:$C,Respuesta!$A:$A)</f>
        <v>6.3</v>
      </c>
      <c r="G14" s="2"/>
      <c r="H14" s="7" t="str">
        <f>_xlfn.XLOOKUP($D14,Preguntas!$C:$C,Preguntas!$D:$D)</f>
        <v>Do I carry out forestry activities in ways that prevent and  protect the environmental values from potential negativ impacts?</v>
      </c>
      <c r="I14" s="2"/>
      <c r="J14" s="2"/>
      <c r="K14" s="2"/>
      <c r="L14" s="2"/>
      <c r="M14" s="5"/>
      <c r="N14" s="5"/>
      <c r="O14" s="5"/>
      <c r="P14" s="5"/>
      <c r="Q14" s="5"/>
      <c r="R14" s="5"/>
      <c r="S14" s="5"/>
      <c r="T14" s="114"/>
    </row>
    <row r="15" spans="1:22" ht="43.8" customHeight="1">
      <c r="A15" s="5"/>
      <c r="B15" s="2"/>
      <c r="G15" s="2"/>
      <c r="H15" s="2"/>
      <c r="I15" s="134" t="str">
        <f>_xlfn.XLOOKUP($V15,Respuesta!$B:$B,Respuesta!$E:$E)</f>
        <v xml:space="preserve">Prevent and  protect the environmental values from potential negative impact. / Identify activities to prevent negative impacts on  environmental values. / Environmental Values Document: Include activities to prevent negativ impacts on the environmental values. </v>
      </c>
      <c r="J15" s="135"/>
      <c r="K15" s="135"/>
      <c r="L15" s="135"/>
      <c r="M15" s="5"/>
      <c r="N15" s="5"/>
      <c r="O15" s="5"/>
      <c r="P15" s="5"/>
      <c r="Q15" s="5"/>
      <c r="R15" s="5"/>
      <c r="S15" s="5"/>
      <c r="T15" s="114">
        <v>2</v>
      </c>
      <c r="U15">
        <f>+D14</f>
        <v>105</v>
      </c>
      <c r="V15" t="str">
        <f>_xlfn.CONCAT(U15,T15)</f>
        <v>1052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106</v>
      </c>
      <c r="E17" s="25" t="s">
        <v>371</v>
      </c>
      <c r="F17" s="63">
        <f>_xlfn.XLOOKUP($D17,Respuesta!$C:$C,Respuesta!$A:$A)</f>
        <v>6.3</v>
      </c>
      <c r="G17" s="2"/>
      <c r="H17" s="7" t="str">
        <f>_xlfn.XLOOKUP($D17,Preguntas!$C:$C,Preguntas!$D:$D)</f>
        <v>If I have caused impact, do I change practices and repair damage of the environmental values?</v>
      </c>
      <c r="I17" s="2"/>
      <c r="J17" s="2"/>
      <c r="K17" s="2"/>
      <c r="L17" s="2"/>
      <c r="M17" s="5"/>
      <c r="N17" s="5"/>
      <c r="O17" s="5"/>
      <c r="P17" s="5"/>
      <c r="Q17" s="11"/>
      <c r="R17" s="5"/>
      <c r="S17" s="5"/>
      <c r="T17" s="114"/>
    </row>
    <row r="18" spans="1:22" ht="29.4" customHeight="1">
      <c r="A18" s="5"/>
      <c r="B18" s="2"/>
      <c r="G18" s="2"/>
      <c r="H18" s="2"/>
      <c r="I18" s="134" t="str">
        <f>_xlfn.XLOOKUP($V18,Respuesta!$B:$B,Respuesta!$E:$E)</f>
        <v>Change practices and repair damage to environmental values, if caused.</v>
      </c>
      <c r="J18" s="135"/>
      <c r="K18" s="135"/>
      <c r="L18" s="135"/>
      <c r="M18" s="5"/>
      <c r="N18" s="5"/>
      <c r="O18" s="5"/>
      <c r="P18" s="5"/>
      <c r="Q18" s="5"/>
      <c r="R18" s="5"/>
      <c r="S18" s="5"/>
      <c r="T18" s="114">
        <v>2</v>
      </c>
      <c r="U18">
        <f>D17</f>
        <v>106</v>
      </c>
      <c r="V18" t="str">
        <f>_xlfn.CONCAT(U18,T18)</f>
        <v>1062</v>
      </c>
    </row>
    <row r="19" spans="1:22" ht="13.8" customHeight="1">
      <c r="A19" s="5"/>
      <c r="B19" s="2"/>
      <c r="C19" s="2"/>
      <c r="D19" s="2"/>
      <c r="E19" s="2"/>
      <c r="F19" s="2"/>
      <c r="G19" s="2"/>
      <c r="H19" s="2"/>
      <c r="I19" s="2"/>
      <c r="J19" s="2"/>
      <c r="K19" s="2"/>
      <c r="L19" s="2"/>
      <c r="M19" s="5"/>
      <c r="N19" s="5"/>
      <c r="O19" s="5"/>
      <c r="P19" s="5"/>
      <c r="Q19" s="5"/>
      <c r="R19" s="5"/>
      <c r="S19" s="5"/>
      <c r="T19" s="114"/>
    </row>
    <row r="20" spans="1:22" ht="61.8" customHeight="1">
      <c r="A20" s="5"/>
      <c r="B20" s="2"/>
      <c r="C20" s="25" t="s">
        <v>3</v>
      </c>
      <c r="D20" s="67">
        <f>+D17+1</f>
        <v>107</v>
      </c>
      <c r="E20" s="25" t="s">
        <v>371</v>
      </c>
      <c r="F20" s="63">
        <f>_xlfn.XLOOKUP($D20,Respuesta!$C:$C,Respuesta!$A:$A)</f>
        <v>6.4</v>
      </c>
      <c r="G20" s="2"/>
      <c r="H20" s="7" t="str">
        <f>_xlfn.XLOOKUP($D20,Preguntas!$C:$C,Preguntas!$D:$D)</f>
        <v>Does the assessment identify any rare or threatened species or habitats in my forest or immediate vicinity?</v>
      </c>
      <c r="I20" s="2"/>
      <c r="J20" s="2"/>
      <c r="K20" s="2"/>
      <c r="L20" s="2"/>
      <c r="M20" s="5"/>
      <c r="N20" s="5"/>
      <c r="O20" s="5"/>
      <c r="P20" s="5"/>
      <c r="Q20" s="5"/>
      <c r="R20" s="5"/>
      <c r="S20" s="5"/>
      <c r="T20" s="114"/>
    </row>
    <row r="21" spans="1:22" ht="50.4" customHeight="1">
      <c r="A21" s="5"/>
      <c r="B21" s="2"/>
      <c r="G21" s="2"/>
      <c r="H21" s="2"/>
      <c r="I21" s="134" t="str">
        <f>_xlfn.XLOOKUP($V21,Respuesta!$B:$B,Respuesta!$E:$E)</f>
        <v xml:space="preserve"> Environmental Values Document: Include rare and threatened species.</v>
      </c>
      <c r="J21" s="135"/>
      <c r="K21" s="135"/>
      <c r="L21" s="135"/>
      <c r="M21" s="5"/>
      <c r="N21" s="5"/>
      <c r="O21" s="5"/>
      <c r="P21" s="5"/>
      <c r="Q21" s="5"/>
      <c r="R21" s="5"/>
      <c r="S21" s="5"/>
      <c r="T21" s="114">
        <v>1</v>
      </c>
      <c r="U21">
        <f>D20</f>
        <v>107</v>
      </c>
      <c r="V21" t="str">
        <f>_xlfn.CONCAT(U21,T21)</f>
        <v>1071</v>
      </c>
    </row>
    <row r="22" spans="1:22" ht="47.4" customHeight="1">
      <c r="A22" s="5"/>
      <c r="B22" s="27"/>
      <c r="C22" s="64" t="s">
        <v>3</v>
      </c>
      <c r="D22" s="67">
        <f>+D20+1</f>
        <v>108</v>
      </c>
      <c r="E22" s="64" t="s">
        <v>371</v>
      </c>
      <c r="F22" s="66">
        <f>_xlfn.XLOOKUP($D22,Respuesta!$C:$C,Respuesta!$A:$A)</f>
        <v>6.4</v>
      </c>
      <c r="G22" s="27"/>
      <c r="H22" s="61" t="str">
        <f>_xlfn.XLOOKUP($D22,Preguntas!$C:$C,Preguntas!$D:$D)</f>
        <v xml:space="preserve">If rare or threatened species or habitats are identified, do I have measures to protect those species or habitats?  </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90.6" customHeight="1">
      <c r="A24" s="5"/>
      <c r="B24" s="27"/>
      <c r="C24" s="27"/>
      <c r="D24" s="27"/>
      <c r="E24" s="27"/>
      <c r="F24" s="27"/>
      <c r="G24" s="27"/>
      <c r="H24" s="27"/>
      <c r="I24" s="134" t="str">
        <f>_xlfn.XLOOKUP($V24,Respuesta!$B:$B,Respuesta!$E:$E)</f>
        <v>Implement measures to protect rare and threatened species.  / Identify potential impacts and specific management measures to protect rare and threatened species.  / Environmental Values Document: Potential impacts and specific management measures to protect rare and threatened species.</v>
      </c>
      <c r="J24" s="135"/>
      <c r="K24" s="135"/>
      <c r="L24" s="135"/>
      <c r="M24" s="5"/>
      <c r="N24" s="5"/>
      <c r="O24" s="5"/>
      <c r="P24" s="5"/>
      <c r="Q24" s="5"/>
      <c r="R24" s="5"/>
      <c r="S24" s="5"/>
      <c r="T24" s="114">
        <v>2</v>
      </c>
      <c r="U24">
        <f>D22</f>
        <v>108</v>
      </c>
      <c r="V24" t="str">
        <f>_xlfn.CONCAT(U24,T24)</f>
        <v>1082</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109</v>
      </c>
      <c r="E26" s="64" t="s">
        <v>371</v>
      </c>
      <c r="F26" s="66">
        <f>_xlfn.XLOOKUP($D26,Respuesta!$C:$C,Respuesta!$A:$A)</f>
        <v>6.4</v>
      </c>
      <c r="G26" s="27"/>
      <c r="H26" s="61" t="str">
        <f>_xlfn.XLOOKUP($D26,Preguntas!$C:$C,Preguntas!$D:$D)</f>
        <v>If rare or threatened species are identified, do I have measures to prevent hunting, fishing, trapping or collection of those species?</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24.6" customHeight="1">
      <c r="A28" s="5"/>
      <c r="B28" s="27"/>
      <c r="C28" s="27"/>
      <c r="D28" s="27"/>
      <c r="E28" s="27"/>
      <c r="F28" s="27"/>
      <c r="G28" s="27"/>
      <c r="H28" s="27"/>
      <c r="I28" s="132" t="str">
        <f>_xlfn.XLOOKUP($V28,Respuesta!$B:$B,Respuesta!$E:$E)</f>
        <v xml:space="preserve">Prevent fishing and hunting of rare and threatened species.  </v>
      </c>
      <c r="J28" s="133"/>
      <c r="K28" s="133"/>
      <c r="L28" s="133"/>
      <c r="M28" s="5"/>
      <c r="N28" s="5"/>
      <c r="O28" s="5"/>
      <c r="P28" s="5"/>
      <c r="Q28" s="5"/>
      <c r="R28" s="5"/>
      <c r="S28" s="5"/>
      <c r="T28" s="114">
        <v>2</v>
      </c>
      <c r="U28">
        <f>D26</f>
        <v>109</v>
      </c>
      <c r="V28" t="str">
        <f>_xlfn.CONCAT(U28,T28)</f>
        <v>1092</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110</v>
      </c>
      <c r="E30" s="64" t="s">
        <v>371</v>
      </c>
      <c r="F30" s="66">
        <f>_xlfn.XLOOKUP($D30,Respuesta!$C:$C,Respuesta!$A:$A)</f>
        <v>6.5</v>
      </c>
      <c r="G30" s="27"/>
      <c r="H30" s="61" t="str">
        <f>_xlfn.XLOOKUP($D30,Preguntas!$C:$C,Preguntas!$D:$D)</f>
        <v>Does representative samples of natural forest exist in my location?</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48" customHeight="1">
      <c r="A32" s="5"/>
      <c r="B32" s="27"/>
      <c r="C32" s="27"/>
      <c r="D32" s="27"/>
      <c r="E32" s="27"/>
      <c r="F32" s="27"/>
      <c r="G32" s="27"/>
      <c r="H32" s="27"/>
      <c r="I32" s="132" t="str">
        <f>_xlfn.XLOOKUP($V32,Respuesta!$B:$B,Respuesta!$E:$E)</f>
        <v>Identify native ecosystems  within the FMU. / Environmental Values and Impacts Assessment Document:Include identified native ecosystems.</v>
      </c>
      <c r="J32" s="133"/>
      <c r="K32" s="133"/>
      <c r="L32" s="133"/>
      <c r="M32" s="5"/>
      <c r="N32" s="5"/>
      <c r="O32" s="5"/>
      <c r="P32" s="5"/>
      <c r="Q32" s="5"/>
      <c r="R32" s="5"/>
      <c r="S32" s="5"/>
      <c r="T32" s="114">
        <v>1</v>
      </c>
      <c r="U32">
        <f>D30</f>
        <v>110</v>
      </c>
      <c r="V32" t="str">
        <f>_xlfn.CONCAT(U32,T32)</f>
        <v>1101</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111</v>
      </c>
      <c r="E34" s="64" t="s">
        <v>371</v>
      </c>
      <c r="F34" s="66">
        <f>_xlfn.XLOOKUP($D34,Respuesta!$C:$C,Respuesta!$A:$A)</f>
        <v>6.5</v>
      </c>
      <c r="G34" s="27"/>
      <c r="H34" s="61" t="str">
        <f>_xlfn.XLOOKUP($D34,Preguntas!$C:$C,Preguntas!$D:$D)</f>
        <v>Do I work with or assist other smallholders or organizations to protect the representative samples of native ecosystems?</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56.4" customHeight="1">
      <c r="A36" s="5"/>
      <c r="B36" s="27"/>
      <c r="C36" s="27"/>
      <c r="D36" s="27"/>
      <c r="E36" s="27"/>
      <c r="F36" s="27"/>
      <c r="G36" s="27"/>
      <c r="H36" s="27"/>
      <c r="I36" s="134" t="str">
        <f>_xlfn.XLOOKUP($V36,Respuesta!$B:$B,Respuesta!$E:$E)</f>
        <v>Protect areas of representative samples of native ecosystems. / Environmental Values  Document: Include measures to protect native ecosystems.</v>
      </c>
      <c r="J36" s="135"/>
      <c r="K36" s="135"/>
      <c r="L36" s="135"/>
      <c r="M36" s="5"/>
      <c r="N36" s="5"/>
      <c r="O36" s="5"/>
      <c r="P36" s="5"/>
      <c r="Q36" s="5"/>
      <c r="R36" s="5"/>
      <c r="S36" s="5"/>
      <c r="T36" s="114">
        <v>2</v>
      </c>
      <c r="U36">
        <f>D34</f>
        <v>111</v>
      </c>
      <c r="V36" t="str">
        <f>_xlfn.CONCAT(U36,T36)</f>
        <v>1112</v>
      </c>
    </row>
    <row r="37" spans="1:22" ht="44.4" customHeight="1">
      <c r="A37" s="5"/>
      <c r="B37" s="27"/>
      <c r="C37" s="64" t="s">
        <v>3</v>
      </c>
      <c r="D37" s="67">
        <f>+D34+1</f>
        <v>112</v>
      </c>
      <c r="E37" s="64" t="s">
        <v>371</v>
      </c>
      <c r="F37" s="66">
        <f>_xlfn.XLOOKUP($D37,Respuesta!$C:$C,Respuesta!$A:$A)</f>
        <v>6.5</v>
      </c>
      <c r="G37" s="27"/>
      <c r="H37" s="62" t="str">
        <f>+_xlfn.XLOOKUP(D37,Preguntas!C:C,Preguntas!D:D)</f>
        <v>Do I work with or assist other smallholders or organizations to facilitate restoration and regeneration of ecosystems to more natural conditions?</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43.8" customHeight="1">
      <c r="A39" s="5"/>
      <c r="B39" s="27"/>
      <c r="C39" s="27"/>
      <c r="D39" s="27"/>
      <c r="E39" s="27"/>
      <c r="F39" s="27"/>
      <c r="G39" s="27"/>
      <c r="H39" s="27"/>
      <c r="I39" s="132" t="str">
        <f>_xlfn.XLOOKUP($V39,Respuesta!$B:$B,Respuesta!$E:$E)</f>
        <v>Restore areas of representative samples of native ecosystems. / Environmental Values  Document: Include measures to restore native ecosystems.</v>
      </c>
      <c r="J39" s="133"/>
      <c r="K39" s="133"/>
      <c r="L39" s="133"/>
      <c r="M39" s="5"/>
      <c r="N39" s="5"/>
      <c r="O39" s="5"/>
      <c r="P39" s="5"/>
      <c r="Q39" s="5"/>
      <c r="R39" s="5"/>
      <c r="S39" s="5"/>
      <c r="T39" s="114">
        <v>2</v>
      </c>
      <c r="U39">
        <f>D37</f>
        <v>112</v>
      </c>
      <c r="V39" t="str">
        <f>_xlfn.CONCAT(U39,T39)</f>
        <v>1122</v>
      </c>
    </row>
    <row r="40" spans="1:22" ht="14.4" customHeight="1">
      <c r="A40" s="5"/>
      <c r="B40" s="27"/>
      <c r="C40" s="27"/>
      <c r="D40" s="27"/>
      <c r="E40" s="27"/>
      <c r="F40" s="27"/>
      <c r="G40" s="27"/>
      <c r="H40" s="27"/>
      <c r="T40" s="114"/>
    </row>
    <row r="41" spans="1:22" ht="14.4" customHeight="1">
      <c r="A41" s="5"/>
      <c r="B41" s="27"/>
      <c r="C41" s="27"/>
      <c r="D41" s="27"/>
      <c r="E41" s="27"/>
      <c r="F41" s="27"/>
      <c r="G41" s="27"/>
      <c r="H41" s="27"/>
    </row>
    <row r="42" spans="1:22" s="5" customFormat="1" ht="14.4" customHeight="1"/>
  </sheetData>
  <sheetProtection algorithmName="SHA-512" hashValue="uh2plUA3phnMyOfm7upPKo0Vp1+CNJm3LLiZDBNXRJKN9Nt8tfydPBuAeI+BsFPpQ6q7118+fMJG9BqYpMEtXg==" saltValue="XcthPsYL7BdVM6oxESdulg==" spinCount="100000" sheet="1" objects="1" scenarios="1"/>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31745"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31745" r:id="rId4" name="OptionButton1"/>
      </mc:Fallback>
    </mc:AlternateContent>
    <mc:AlternateContent xmlns:mc="http://schemas.openxmlformats.org/markup-compatibility/2006">
      <mc:Choice Requires="x14">
        <control shapeId="31746"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31746" r:id="rId6" name="OptionButton2"/>
      </mc:Fallback>
    </mc:AlternateContent>
    <mc:AlternateContent xmlns:mc="http://schemas.openxmlformats.org/markup-compatibility/2006">
      <mc:Choice Requires="x14">
        <control shapeId="31747"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31747" r:id="rId8" name="OptionButton3"/>
      </mc:Fallback>
    </mc:AlternateContent>
    <mc:AlternateContent xmlns:mc="http://schemas.openxmlformats.org/markup-compatibility/2006">
      <mc:Choice Requires="x14">
        <control shapeId="31748"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31748" r:id="rId10" name="OptionButton4"/>
      </mc:Fallback>
    </mc:AlternateContent>
    <mc:AlternateContent xmlns:mc="http://schemas.openxmlformats.org/markup-compatibility/2006">
      <mc:Choice Requires="x14">
        <control shapeId="31749"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31749" r:id="rId12" name="OptionButton5"/>
      </mc:Fallback>
    </mc:AlternateContent>
    <mc:AlternateContent xmlns:mc="http://schemas.openxmlformats.org/markup-compatibility/2006">
      <mc:Choice Requires="x14">
        <control shapeId="31750"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31750" r:id="rId14" name="OptionButton6"/>
      </mc:Fallback>
    </mc:AlternateContent>
    <mc:AlternateContent xmlns:mc="http://schemas.openxmlformats.org/markup-compatibility/2006">
      <mc:Choice Requires="x14">
        <control shapeId="31751" r:id="rId16" name="OptionButton7">
          <controlPr defaultSize="0" autoLine="0" autoPict="0" r:id="rId17">
            <anchor moveWithCells="1">
              <from>
                <xdr:col>7</xdr:col>
                <xdr:colOff>106680</xdr:colOff>
                <xdr:row>17</xdr:row>
                <xdr:rowOff>160020</xdr:rowOff>
              </from>
              <to>
                <xdr:col>7</xdr:col>
                <xdr:colOff>563880</xdr:colOff>
                <xdr:row>18</xdr:row>
                <xdr:rowOff>15240</xdr:rowOff>
              </to>
            </anchor>
          </controlPr>
        </control>
      </mc:Choice>
      <mc:Fallback>
        <control shapeId="31751" r:id="rId16" name="OptionButton7"/>
      </mc:Fallback>
    </mc:AlternateContent>
    <mc:AlternateContent xmlns:mc="http://schemas.openxmlformats.org/markup-compatibility/2006">
      <mc:Choice Requires="x14">
        <control shapeId="31752" r:id="rId18" name="OptionButton8">
          <controlPr defaultSize="0" autoLine="0" autoPict="0" r:id="rId19">
            <anchor moveWithCells="1">
              <from>
                <xdr:col>7</xdr:col>
                <xdr:colOff>1844040</xdr:colOff>
                <xdr:row>17</xdr:row>
                <xdr:rowOff>160020</xdr:rowOff>
              </from>
              <to>
                <xdr:col>7</xdr:col>
                <xdr:colOff>3124200</xdr:colOff>
                <xdr:row>18</xdr:row>
                <xdr:rowOff>15240</xdr:rowOff>
              </to>
            </anchor>
          </controlPr>
        </control>
      </mc:Choice>
      <mc:Fallback>
        <control shapeId="31752" r:id="rId18" name="OptionButton8"/>
      </mc:Fallback>
    </mc:AlternateContent>
    <mc:AlternateContent xmlns:mc="http://schemas.openxmlformats.org/markup-compatibility/2006">
      <mc:Choice Requires="x14">
        <control shapeId="31753"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31753" r:id="rId20" name="OptionButton9"/>
      </mc:Fallback>
    </mc:AlternateContent>
    <mc:AlternateContent xmlns:mc="http://schemas.openxmlformats.org/markup-compatibility/2006">
      <mc:Choice Requires="x14">
        <control shapeId="31754"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31754" r:id="rId22" name="OptionButton10"/>
      </mc:Fallback>
    </mc:AlternateContent>
    <mc:AlternateContent xmlns:mc="http://schemas.openxmlformats.org/markup-compatibility/2006">
      <mc:Choice Requires="x14">
        <control shapeId="31755"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31755" r:id="rId24" name="OptionButton11"/>
      </mc:Fallback>
    </mc:AlternateContent>
    <mc:AlternateContent xmlns:mc="http://schemas.openxmlformats.org/markup-compatibility/2006">
      <mc:Choice Requires="x14">
        <control shapeId="31756"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31756" r:id="rId26" name="OptionButton12"/>
      </mc:Fallback>
    </mc:AlternateContent>
    <mc:AlternateContent xmlns:mc="http://schemas.openxmlformats.org/markup-compatibility/2006">
      <mc:Choice Requires="x14">
        <control shapeId="31757"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31757" r:id="rId28" name="OptionButton13"/>
      </mc:Fallback>
    </mc:AlternateContent>
    <mc:AlternateContent xmlns:mc="http://schemas.openxmlformats.org/markup-compatibility/2006">
      <mc:Choice Requires="x14">
        <control shapeId="31758" r:id="rId30" name="OptionButton14">
          <controlPr defaultSize="0" autoLine="0" r:id="rId31">
            <anchor moveWithCells="1">
              <from>
                <xdr:col>7</xdr:col>
                <xdr:colOff>929640</xdr:colOff>
                <xdr:row>17</xdr:row>
                <xdr:rowOff>144780</xdr:rowOff>
              </from>
              <to>
                <xdr:col>7</xdr:col>
                <xdr:colOff>1432560</xdr:colOff>
                <xdr:row>18</xdr:row>
                <xdr:rowOff>0</xdr:rowOff>
              </to>
            </anchor>
          </controlPr>
        </control>
      </mc:Choice>
      <mc:Fallback>
        <control shapeId="31758" r:id="rId30" name="OptionButton14"/>
      </mc:Fallback>
    </mc:AlternateContent>
    <mc:AlternateContent xmlns:mc="http://schemas.openxmlformats.org/markup-compatibility/2006">
      <mc:Choice Requires="x14">
        <control shapeId="31759"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31759" r:id="rId32" name="OptionButton15"/>
      </mc:Fallback>
    </mc:AlternateContent>
    <mc:AlternateContent xmlns:mc="http://schemas.openxmlformats.org/markup-compatibility/2006">
      <mc:Choice Requires="x14">
        <control shapeId="31760"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31760" r:id="rId34" name="OptionButton16"/>
      </mc:Fallback>
    </mc:AlternateContent>
    <mc:AlternateContent xmlns:mc="http://schemas.openxmlformats.org/markup-compatibility/2006">
      <mc:Choice Requires="x14">
        <control shapeId="31761"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31761" r:id="rId36" name="OptionButton17"/>
      </mc:Fallback>
    </mc:AlternateContent>
    <mc:AlternateContent xmlns:mc="http://schemas.openxmlformats.org/markup-compatibility/2006">
      <mc:Choice Requires="x14">
        <control shapeId="31762"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31762" r:id="rId38" name="OptionButton18"/>
      </mc:Fallback>
    </mc:AlternateContent>
    <mc:AlternateContent xmlns:mc="http://schemas.openxmlformats.org/markup-compatibility/2006">
      <mc:Choice Requires="x14">
        <control shapeId="31763"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31763" r:id="rId40" name="OptionButton19"/>
      </mc:Fallback>
    </mc:AlternateContent>
    <mc:AlternateContent xmlns:mc="http://schemas.openxmlformats.org/markup-compatibility/2006">
      <mc:Choice Requires="x14">
        <control shapeId="31764"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31764" r:id="rId42" name="OptionButton20"/>
      </mc:Fallback>
    </mc:AlternateContent>
    <mc:AlternateContent xmlns:mc="http://schemas.openxmlformats.org/markup-compatibility/2006">
      <mc:Choice Requires="x14">
        <control shapeId="31765"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31765" r:id="rId44" name="OptionButton21"/>
      </mc:Fallback>
    </mc:AlternateContent>
    <mc:AlternateContent xmlns:mc="http://schemas.openxmlformats.org/markup-compatibility/2006">
      <mc:Choice Requires="x14">
        <control shapeId="31766"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31766" r:id="rId46" name="OptionButton22"/>
      </mc:Fallback>
    </mc:AlternateContent>
    <mc:AlternateContent xmlns:mc="http://schemas.openxmlformats.org/markup-compatibility/2006">
      <mc:Choice Requires="x14">
        <control shapeId="31767"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31767" r:id="rId48" name="OptionButton23"/>
      </mc:Fallback>
    </mc:AlternateContent>
    <mc:AlternateContent xmlns:mc="http://schemas.openxmlformats.org/markup-compatibility/2006">
      <mc:Choice Requires="x14">
        <control shapeId="31768"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31768" r:id="rId50" name="OptionButton24"/>
      </mc:Fallback>
    </mc:AlternateContent>
    <mc:AlternateContent xmlns:mc="http://schemas.openxmlformats.org/markup-compatibility/2006">
      <mc:Choice Requires="x14">
        <control shapeId="31769"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31769" r:id="rId52" name="OptionButton25"/>
      </mc:Fallback>
    </mc:AlternateContent>
    <mc:AlternateContent xmlns:mc="http://schemas.openxmlformats.org/markup-compatibility/2006">
      <mc:Choice Requires="x14">
        <control shapeId="31770"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31770" r:id="rId54" name="OptionButton26"/>
      </mc:Fallback>
    </mc:AlternateContent>
    <mc:AlternateContent xmlns:mc="http://schemas.openxmlformats.org/markup-compatibility/2006">
      <mc:Choice Requires="x14">
        <control shapeId="31771"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31771" r:id="rId56" name="OptionButton27"/>
      </mc:Fallback>
    </mc:AlternateContent>
    <mc:AlternateContent xmlns:mc="http://schemas.openxmlformats.org/markup-compatibility/2006">
      <mc:Choice Requires="x14">
        <control shapeId="31772"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31772" r:id="rId58" name="OptionButton28"/>
      </mc:Fallback>
    </mc:AlternateContent>
    <mc:AlternateContent xmlns:mc="http://schemas.openxmlformats.org/markup-compatibility/2006">
      <mc:Choice Requires="x14">
        <control shapeId="31773"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31773" r:id="rId60" name="OptionButton29"/>
      </mc:Fallback>
    </mc:AlternateContent>
    <mc:AlternateContent xmlns:mc="http://schemas.openxmlformats.org/markup-compatibility/2006">
      <mc:Choice Requires="x14">
        <control shapeId="31774"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31774" r:id="rId62" name="OptionButton30"/>
      </mc:Fallback>
    </mc:AlternateContent>
  </control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63155-C197-4975-BD4A-638DD7D928BB}">
  <sheetPr codeName="Sheet24">
    <tabColor rgb="FF78BE20"/>
  </sheetPr>
  <dimension ref="A1:V39"/>
  <sheetViews>
    <sheetView showGridLines="0" zoomScale="80" zoomScaleNormal="80" workbookViewId="0">
      <selection activeCell="L8" sqref="L8"/>
    </sheetView>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113</v>
      </c>
      <c r="E8" s="25" t="s">
        <v>371</v>
      </c>
      <c r="F8" s="63">
        <f>_xlfn.XLOOKUP($D8,Respuesta!$C:$C,Respuesta!$A:$A)</f>
        <v>6.5</v>
      </c>
      <c r="G8" s="26"/>
      <c r="H8" s="7" t="str">
        <f>_xlfn.XLOOKUP($D8,Preguntas!$C:$C,Preguntas!$D:$D)</f>
        <v>Does the natural forest I protect occupy more than 10% of my management unit? In case of group, 10% must not be located in each management unit. It can be located in a management unit of another SlIMF-Unit or in a larger management unit.</v>
      </c>
      <c r="I8" s="2"/>
      <c r="J8" s="2"/>
      <c r="K8" s="2"/>
      <c r="L8" s="2"/>
      <c r="M8" s="5"/>
      <c r="N8" s="5"/>
      <c r="O8" s="5"/>
      <c r="P8" s="5"/>
      <c r="Q8" s="5"/>
      <c r="R8" s="5"/>
      <c r="S8" s="5"/>
    </row>
    <row r="9" spans="1:22" ht="61.2" customHeight="1">
      <c r="A9" s="5"/>
      <c r="B9" s="2"/>
      <c r="G9" s="2"/>
      <c r="H9" s="2"/>
      <c r="I9" s="132" t="str">
        <f>_xlfn.XLOOKUP(V9,Respuesta!$B:$B,Respuesta!$E:$E)</f>
        <v>Protect more than 10% of my FMU or assure that asimilar area will be protected in another management unit of the group. (Group Standard) / Reflect representative conservation areas on maps.</v>
      </c>
      <c r="J9" s="133"/>
      <c r="K9" s="133"/>
      <c r="L9" s="133"/>
      <c r="M9" s="5"/>
      <c r="N9" s="5"/>
      <c r="O9" s="5"/>
      <c r="P9" s="5"/>
      <c r="Q9" s="5"/>
      <c r="R9" s="5"/>
      <c r="S9" s="5"/>
      <c r="T9" s="114">
        <v>2</v>
      </c>
      <c r="U9">
        <f>+D8</f>
        <v>113</v>
      </c>
      <c r="V9" t="str">
        <f>_xlfn.CONCAT(U9,T9)</f>
        <v>1132</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114</v>
      </c>
      <c r="E11" s="12" t="s">
        <v>371</v>
      </c>
      <c r="F11" s="45">
        <f>_xlfn.XLOOKUP($D11,Respuesta!$C:$C,Respuesta!$A:$A)</f>
        <v>6.6</v>
      </c>
      <c r="G11" s="2"/>
      <c r="H11" s="7" t="str">
        <f>_xlfn.XLOOKUP($D11,Preguntas!$C:$C,Preguntas!$D:$D)</f>
        <v>Do I protect naturally ocurring native species in the Management Unit?</v>
      </c>
      <c r="I11" s="2"/>
      <c r="J11" s="2"/>
      <c r="K11" s="2"/>
      <c r="L11" s="2"/>
      <c r="M11" s="5"/>
      <c r="N11" s="5"/>
      <c r="O11" s="5"/>
      <c r="P11" s="5"/>
      <c r="Q11" s="5"/>
      <c r="R11" s="5"/>
      <c r="S11" s="5"/>
      <c r="T11" s="114"/>
    </row>
    <row r="12" spans="1:22" ht="40.799999999999997" customHeight="1">
      <c r="A12" s="5"/>
      <c r="B12" s="2"/>
      <c r="G12" s="2"/>
      <c r="H12" s="2"/>
      <c r="I12" s="134" t="str">
        <f>_xlfn.XLOOKUP($V12,Respuesta!$B:$B,Respuesta!$E:$E)</f>
        <v xml:space="preserve">Improve and restore native habitats/ecosystems / Identify naturally occurring species and their distribution. </v>
      </c>
      <c r="J12" s="135"/>
      <c r="K12" s="135"/>
      <c r="L12" s="135"/>
      <c r="M12" s="5"/>
      <c r="N12" s="5"/>
      <c r="O12" s="5"/>
      <c r="P12" s="5"/>
      <c r="Q12" s="5"/>
      <c r="R12" s="5"/>
      <c r="S12" s="5"/>
      <c r="T12" s="114">
        <v>2</v>
      </c>
      <c r="U12">
        <f>D11</f>
        <v>114</v>
      </c>
      <c r="V12" t="str">
        <f>_xlfn.CONCAT(U12,T12)</f>
        <v>1142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115</v>
      </c>
      <c r="E14" s="25" t="s">
        <v>371</v>
      </c>
      <c r="F14" s="63">
        <f>_xlfn.XLOOKUP($D14,Respuesta!$C:$C,Respuesta!$A:$A)</f>
        <v>6.6</v>
      </c>
      <c r="G14" s="2"/>
      <c r="H14" s="7" t="str">
        <f>_xlfn.XLOOKUP($D14,Preguntas!$C:$C,Preguntas!$D:$D)</f>
        <v>Do I control any hunting, fishing, trapping and collection activities on my forest?</v>
      </c>
      <c r="I14" s="2"/>
      <c r="J14" s="2"/>
      <c r="K14" s="2"/>
      <c r="L14" s="2"/>
      <c r="M14" s="5"/>
      <c r="N14" s="5"/>
      <c r="O14" s="5"/>
      <c r="P14" s="5"/>
      <c r="Q14" s="5"/>
      <c r="R14" s="5"/>
      <c r="S14" s="5"/>
      <c r="T14" s="114"/>
    </row>
    <row r="15" spans="1:22" ht="35.4" customHeight="1">
      <c r="A15" s="5"/>
      <c r="B15" s="2"/>
      <c r="G15" s="2"/>
      <c r="H15" s="2"/>
      <c r="I15" s="134" t="str">
        <f>_xlfn.XLOOKUP($V15,Respuesta!$B:$B,Respuesta!$E:$E)</f>
        <v>Implement effective measures to limit hunting, fishing, capture and harvesting of species.</v>
      </c>
      <c r="J15" s="135"/>
      <c r="K15" s="135"/>
      <c r="L15" s="135"/>
      <c r="M15" s="5"/>
      <c r="N15" s="5"/>
      <c r="O15" s="5"/>
      <c r="P15" s="5"/>
      <c r="Q15" s="5"/>
      <c r="R15" s="5"/>
      <c r="S15" s="5"/>
      <c r="T15" s="114">
        <v>2</v>
      </c>
      <c r="U15">
        <f>+D14</f>
        <v>115</v>
      </c>
      <c r="V15" t="str">
        <f>_xlfn.CONCAT(U15,T15)</f>
        <v>1152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116</v>
      </c>
      <c r="E17" s="25" t="s">
        <v>371</v>
      </c>
      <c r="F17" s="63">
        <f>_xlfn.XLOOKUP($D17,Respuesta!$C:$C,Respuesta!$A:$A)</f>
        <v>6.7</v>
      </c>
      <c r="G17" s="2"/>
      <c r="H17" s="7" t="str">
        <f>_xlfn.XLOOKUP($D17,Preguntas!$C:$C,Preguntas!$D:$D)</f>
        <v>Do I protect quality and quantity of water in streams, ponds and lakes, and the vegetation beside them?</v>
      </c>
      <c r="I17" s="2"/>
      <c r="J17" s="2"/>
      <c r="K17" s="2"/>
      <c r="L17" s="2"/>
      <c r="M17" s="5"/>
      <c r="N17" s="5"/>
      <c r="O17" s="5"/>
      <c r="P17" s="5"/>
      <c r="Q17" s="11"/>
      <c r="R17" s="5"/>
      <c r="S17" s="5"/>
      <c r="T17" s="114"/>
    </row>
    <row r="18" spans="1:22" ht="60" customHeight="1">
      <c r="A18" s="5"/>
      <c r="B18" s="2"/>
      <c r="G18" s="2"/>
      <c r="H18" s="2"/>
      <c r="I18" s="134" t="str">
        <f>_xlfn.XLOOKUP($V18,Respuesta!$B:$B,Respuesta!$E:$E)</f>
        <v>Implement water source protection and restoration measures. / Identify water sources (water in streams, ponds and lakes). / Management Plan: Include measures for protection and restoration of water sources.</v>
      </c>
      <c r="J18" s="135"/>
      <c r="K18" s="135"/>
      <c r="L18" s="135"/>
      <c r="M18" s="5"/>
      <c r="N18" s="5"/>
      <c r="O18" s="5"/>
      <c r="P18" s="5"/>
      <c r="Q18" s="5"/>
      <c r="R18" s="5"/>
      <c r="S18" s="5"/>
      <c r="T18" s="114">
        <v>2</v>
      </c>
      <c r="U18">
        <f>D17</f>
        <v>116</v>
      </c>
      <c r="V18" t="str">
        <f>_xlfn.CONCAT(U18,T18)</f>
        <v>1162</v>
      </c>
    </row>
    <row r="19" spans="1:22" ht="13.8" customHeight="1">
      <c r="A19" s="5"/>
      <c r="B19" s="2"/>
      <c r="C19" s="2"/>
      <c r="D19" s="2"/>
      <c r="E19" s="2"/>
      <c r="F19" s="2"/>
      <c r="G19" s="2"/>
      <c r="H19" s="2"/>
      <c r="I19" s="2"/>
      <c r="J19" s="2"/>
      <c r="K19" s="2"/>
      <c r="L19" s="2"/>
      <c r="M19" s="5"/>
      <c r="N19" s="5"/>
      <c r="O19" s="5"/>
      <c r="P19" s="5"/>
      <c r="Q19" s="5"/>
      <c r="R19" s="5"/>
      <c r="S19" s="5"/>
      <c r="T19" s="114"/>
    </row>
    <row r="20" spans="1:22" ht="34.799999999999997" customHeight="1">
      <c r="A20" s="5"/>
      <c r="B20" s="2"/>
      <c r="C20" s="25" t="s">
        <v>3</v>
      </c>
      <c r="D20" s="67">
        <f>+D17+1</f>
        <v>117</v>
      </c>
      <c r="E20" s="25" t="s">
        <v>371</v>
      </c>
      <c r="F20" s="63">
        <f>_xlfn.XLOOKUP($D20,Respuesta!$C:$C,Respuesta!$A:$A)</f>
        <v>6.7</v>
      </c>
      <c r="G20" s="2"/>
      <c r="H20" s="7" t="str">
        <f>_xlfn.XLOOKUP($D20,Preguntas!$C:$C,Preguntas!$D:$D)</f>
        <v>Do I repair damage that I cause to streams, ponds or lakes and the vegetation beside them?</v>
      </c>
      <c r="I20" s="2"/>
      <c r="J20" s="2"/>
      <c r="K20" s="2"/>
      <c r="L20" s="2"/>
      <c r="M20" s="5"/>
      <c r="N20" s="5"/>
      <c r="O20" s="5"/>
      <c r="P20" s="5"/>
      <c r="Q20" s="5"/>
      <c r="R20" s="5"/>
      <c r="S20" s="5"/>
      <c r="T20" s="114"/>
    </row>
    <row r="21" spans="1:22" ht="33.6" customHeight="1">
      <c r="A21" s="5"/>
      <c r="B21" s="2"/>
      <c r="G21" s="2"/>
      <c r="H21" s="2"/>
      <c r="I21" s="134" t="str">
        <f>_xlfn.XLOOKUP($V21,Respuesta!$B:$B,Respuesta!$E:$E)</f>
        <v>Repair damage that have been caused to streams, ponds or lakes and the vegetation beside them.</v>
      </c>
      <c r="J21" s="135"/>
      <c r="K21" s="135"/>
      <c r="L21" s="135"/>
      <c r="M21" s="5"/>
      <c r="N21" s="5"/>
      <c r="O21" s="5"/>
      <c r="P21" s="5"/>
      <c r="Q21" s="5"/>
      <c r="R21" s="5"/>
      <c r="S21" s="5"/>
      <c r="T21" s="114">
        <v>2</v>
      </c>
      <c r="U21">
        <f>D20</f>
        <v>117</v>
      </c>
      <c r="V21" t="str">
        <f>_xlfn.CONCAT(U21,T21)</f>
        <v>1172</v>
      </c>
    </row>
    <row r="22" spans="1:22" ht="32.4" customHeight="1">
      <c r="A22" s="5"/>
      <c r="B22" s="27"/>
      <c r="C22" s="64" t="s">
        <v>3</v>
      </c>
      <c r="D22" s="67">
        <f>+D20+1</f>
        <v>118</v>
      </c>
      <c r="E22" s="64" t="s">
        <v>371</v>
      </c>
      <c r="F22" s="66">
        <f>_xlfn.XLOOKUP($D22,Respuesta!$C:$C,Respuesta!$A:$A)</f>
        <v>6.8</v>
      </c>
      <c r="G22" s="27"/>
      <c r="H22" s="61" t="str">
        <f>_xlfn.XLOOKUP($D22,Preguntas!$C:$C,Preguntas!$D:$D)</f>
        <v>Do I maintain a diverse mosaic of tree species, sizes, ages appropriate to the landscape?</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59.4" customHeight="1">
      <c r="A24" s="5"/>
      <c r="B24" s="27"/>
      <c r="C24" s="27"/>
      <c r="D24" s="27"/>
      <c r="E24" s="27"/>
      <c r="F24" s="27"/>
      <c r="G24" s="27"/>
      <c r="H24" s="27"/>
      <c r="I24" s="134" t="str">
        <f>_xlfn.XLOOKUP($V24,Respuesta!$B:$B,Respuesta!$E:$E)</f>
        <v>Maintain a diverse mosaic of tree species, sizes, ages / Management Plan: Include measures to maintain a diverse mosaic of tree species, sizes.</v>
      </c>
      <c r="J24" s="135"/>
      <c r="K24" s="135"/>
      <c r="L24" s="135"/>
      <c r="M24" s="5"/>
      <c r="N24" s="5"/>
      <c r="O24" s="5"/>
      <c r="P24" s="5"/>
      <c r="Q24" s="5"/>
      <c r="R24" s="5"/>
      <c r="S24" s="5"/>
      <c r="T24" s="114">
        <v>2</v>
      </c>
      <c r="U24">
        <f>D22</f>
        <v>118</v>
      </c>
      <c r="V24" t="str">
        <f>_xlfn.CONCAT(U24,T24)</f>
        <v>1182</v>
      </c>
    </row>
    <row r="25" spans="1:22" ht="16.8" customHeight="1">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119</v>
      </c>
      <c r="E26" s="64" t="s">
        <v>371</v>
      </c>
      <c r="F26" s="66">
        <f>_xlfn.XLOOKUP($D26,Respuesta!$C:$C,Respuesta!$A:$A)</f>
        <v>6.8</v>
      </c>
      <c r="G26" s="27"/>
      <c r="H26" s="61" t="str">
        <f>_xlfn.XLOOKUP($D26,Preguntas!$C:$C,Preguntas!$D:$D)</f>
        <v>If diversity has been lost, do I do anything to restore it?</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48" customHeight="1">
      <c r="A28" s="5"/>
      <c r="B28" s="27"/>
      <c r="C28" s="27"/>
      <c r="D28" s="27"/>
      <c r="E28" s="27"/>
      <c r="F28" s="27"/>
      <c r="G28" s="27"/>
      <c r="H28" s="27"/>
      <c r="I28" s="132" t="str">
        <f>_xlfn.XLOOKUP($V28,Respuesta!$B:$B,Respuesta!$E:$E)</f>
        <v>Restore landscape, if it has been afected by management activities. / Management Plan:.Include measures to restore landscape, if it has been afected by management activities.</v>
      </c>
      <c r="J28" s="133"/>
      <c r="K28" s="133"/>
      <c r="L28" s="133"/>
      <c r="M28" s="5"/>
      <c r="N28" s="5"/>
      <c r="O28" s="5"/>
      <c r="P28" s="5"/>
      <c r="Q28" s="5"/>
      <c r="R28" s="5"/>
      <c r="S28" s="5"/>
      <c r="T28" s="114">
        <v>2</v>
      </c>
      <c r="U28">
        <f>D26</f>
        <v>119</v>
      </c>
      <c r="V28" t="str">
        <f>_xlfn.CONCAT(U28,T28)</f>
        <v>1192</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120</v>
      </c>
      <c r="E30" s="64" t="s">
        <v>371</v>
      </c>
      <c r="F30" s="66">
        <f>_xlfn.XLOOKUP($D30,Respuesta!$C:$C,Respuesta!$A:$A)</f>
        <v>6.9</v>
      </c>
      <c r="G30" s="27"/>
      <c r="H30" s="61" t="str">
        <f>_xlfn.XLOOKUP($D30,Preguntas!$C:$C,Preguntas!$D:$D)</f>
        <v>Do I convert any native forest to plantation or other land-uses?</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32.4" customHeight="1">
      <c r="A32" s="5"/>
      <c r="B32" s="27"/>
      <c r="C32" s="27"/>
      <c r="D32" s="27"/>
      <c r="E32" s="27"/>
      <c r="F32" s="27"/>
      <c r="G32" s="27"/>
      <c r="H32" s="27"/>
      <c r="I32" s="132" t="str">
        <f>_xlfn.XLOOKUP($V32,Respuesta!$B:$B,Respuesta!$E:$E)</f>
        <v>No change land use from forest to non-forest land use. / Management Plan: Include a no-conversion policy .</v>
      </c>
      <c r="J32" s="133"/>
      <c r="K32" s="133"/>
      <c r="L32" s="133"/>
      <c r="M32" s="5"/>
      <c r="N32" s="5"/>
      <c r="O32" s="5"/>
      <c r="P32" s="5"/>
      <c r="Q32" s="5"/>
      <c r="R32" s="5"/>
      <c r="S32" s="5"/>
      <c r="T32" s="114">
        <v>1</v>
      </c>
      <c r="U32">
        <f>D30</f>
        <v>120</v>
      </c>
      <c r="V32" t="str">
        <f>_xlfn.CONCAT(U32,T32)</f>
        <v>1201</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121</v>
      </c>
      <c r="E34" s="64" t="s">
        <v>371</v>
      </c>
      <c r="F34" s="66">
        <f>_xlfn.XLOOKUP($D34,Respuesta!$C:$C,Respuesta!$A:$A)</f>
        <v>6.1</v>
      </c>
      <c r="G34" s="27"/>
      <c r="H34" s="61" t="str">
        <f>_xlfn.XLOOKUP($D34,Preguntas!$C:$C,Preguntas!$D:$D)</f>
        <v>If my plantation has been established where has been forest before, can I show that I did not convert natural forest in plantation,  the plantation was created prior to 1994, or was created by different landowner?</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44.4" customHeight="1">
      <c r="A36" s="5"/>
      <c r="B36" s="27"/>
      <c r="C36" s="27"/>
      <c r="D36" s="27"/>
      <c r="E36" s="27"/>
      <c r="F36" s="27"/>
      <c r="G36" s="27"/>
      <c r="H36" s="27"/>
      <c r="I36" s="134" t="str">
        <f>_xlfn.XLOOKUP($V36,Respuesta!$B:$B,Respuesta!$E:$E)</f>
        <v>Identify conversion areas, date of establishment and previous status, if applies. / Document with identification of conversions since 1994</v>
      </c>
      <c r="J36" s="135"/>
      <c r="K36" s="135"/>
      <c r="L36" s="135"/>
      <c r="M36" s="5"/>
      <c r="N36" s="5"/>
      <c r="O36" s="5"/>
      <c r="P36" s="5"/>
      <c r="Q36" s="5"/>
      <c r="R36" s="5"/>
      <c r="S36" s="5"/>
      <c r="T36" s="114">
        <v>2</v>
      </c>
      <c r="U36">
        <f>D34</f>
        <v>121</v>
      </c>
      <c r="V36" t="str">
        <f>_xlfn.CONCAT(U36,T36)</f>
        <v>1212</v>
      </c>
    </row>
    <row r="37" spans="1:22" ht="14.4" customHeight="1">
      <c r="A37" s="5"/>
      <c r="B37" s="27"/>
      <c r="C37" s="27"/>
      <c r="D37" s="27"/>
      <c r="E37" s="27"/>
      <c r="F37" s="27"/>
      <c r="G37" s="27"/>
      <c r="H37" s="27"/>
      <c r="M37" s="5"/>
      <c r="N37" s="5"/>
      <c r="O37" s="5"/>
      <c r="P37" s="5"/>
      <c r="Q37" s="5"/>
      <c r="R37" s="5"/>
      <c r="S37" s="5"/>
    </row>
    <row r="38" spans="1:22" ht="14.4" customHeight="1">
      <c r="A38" s="5"/>
      <c r="B38" s="27"/>
      <c r="C38" s="27"/>
      <c r="D38" s="27"/>
      <c r="E38" s="27"/>
      <c r="F38" s="27"/>
      <c r="G38" s="27"/>
      <c r="H38" s="27"/>
      <c r="M38" s="5"/>
      <c r="N38" s="5"/>
      <c r="O38" s="5"/>
      <c r="P38" s="5"/>
      <c r="Q38" s="5"/>
      <c r="R38" s="5"/>
      <c r="S38" s="5"/>
    </row>
    <row r="39" spans="1:22" s="5" customFormat="1" ht="14.4" customHeight="1"/>
  </sheetData>
  <sheetProtection algorithmName="SHA-512" hashValue="8XTld6fj9YAflOyCEbrLRhwIMxMNrq5X9Rw1JMQzaZnpKDEQv+r7FbSksAJBO51SEuOPT8sg70l4lBiusdnzrQ==" saltValue="NtwbdrCkndSE2z964th6bQ==" spinCount="100000" sheet="1" objects="1" scenarios="1"/>
  <mergeCells count="9">
    <mergeCell ref="I28:L28"/>
    <mergeCell ref="I32:L32"/>
    <mergeCell ref="I36:L36"/>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32769"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32769" r:id="rId4" name="OptionButton1"/>
      </mc:Fallback>
    </mc:AlternateContent>
    <mc:AlternateContent xmlns:mc="http://schemas.openxmlformats.org/markup-compatibility/2006">
      <mc:Choice Requires="x14">
        <control shapeId="32770"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32770" r:id="rId6" name="OptionButton2"/>
      </mc:Fallback>
    </mc:AlternateContent>
    <mc:AlternateContent xmlns:mc="http://schemas.openxmlformats.org/markup-compatibility/2006">
      <mc:Choice Requires="x14">
        <control shapeId="32771"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32771" r:id="rId8" name="OptionButton3"/>
      </mc:Fallback>
    </mc:AlternateContent>
    <mc:AlternateContent xmlns:mc="http://schemas.openxmlformats.org/markup-compatibility/2006">
      <mc:Choice Requires="x14">
        <control shapeId="32772"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32772" r:id="rId10" name="OptionButton4"/>
      </mc:Fallback>
    </mc:AlternateContent>
    <mc:AlternateContent xmlns:mc="http://schemas.openxmlformats.org/markup-compatibility/2006">
      <mc:Choice Requires="x14">
        <control shapeId="32773"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32773" r:id="rId12" name="OptionButton5"/>
      </mc:Fallback>
    </mc:AlternateContent>
    <mc:AlternateContent xmlns:mc="http://schemas.openxmlformats.org/markup-compatibility/2006">
      <mc:Choice Requires="x14">
        <control shapeId="32774"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32774" r:id="rId14" name="OptionButton6"/>
      </mc:Fallback>
    </mc:AlternateContent>
    <mc:AlternateContent xmlns:mc="http://schemas.openxmlformats.org/markup-compatibility/2006">
      <mc:Choice Requires="x14">
        <control shapeId="32775" r:id="rId16" name="OptionButton7">
          <controlPr defaultSize="0" autoLine="0" autoPict="0" r:id="rId17">
            <anchor moveWithCells="1">
              <from>
                <xdr:col>7</xdr:col>
                <xdr:colOff>106680</xdr:colOff>
                <xdr:row>17</xdr:row>
                <xdr:rowOff>160020</xdr:rowOff>
              </from>
              <to>
                <xdr:col>7</xdr:col>
                <xdr:colOff>563880</xdr:colOff>
                <xdr:row>17</xdr:row>
                <xdr:rowOff>388620</xdr:rowOff>
              </to>
            </anchor>
          </controlPr>
        </control>
      </mc:Choice>
      <mc:Fallback>
        <control shapeId="32775" r:id="rId16" name="OptionButton7"/>
      </mc:Fallback>
    </mc:AlternateContent>
    <mc:AlternateContent xmlns:mc="http://schemas.openxmlformats.org/markup-compatibility/2006">
      <mc:Choice Requires="x14">
        <control shapeId="32776" r:id="rId18" name="OptionButton8">
          <controlPr defaultSize="0" autoLine="0" autoPict="0" r:id="rId19">
            <anchor moveWithCells="1">
              <from>
                <xdr:col>7</xdr:col>
                <xdr:colOff>1844040</xdr:colOff>
                <xdr:row>17</xdr:row>
                <xdr:rowOff>160020</xdr:rowOff>
              </from>
              <to>
                <xdr:col>7</xdr:col>
                <xdr:colOff>3124200</xdr:colOff>
                <xdr:row>17</xdr:row>
                <xdr:rowOff>388620</xdr:rowOff>
              </to>
            </anchor>
          </controlPr>
        </control>
      </mc:Choice>
      <mc:Fallback>
        <control shapeId="32776" r:id="rId18" name="OptionButton8"/>
      </mc:Fallback>
    </mc:AlternateContent>
    <mc:AlternateContent xmlns:mc="http://schemas.openxmlformats.org/markup-compatibility/2006">
      <mc:Choice Requires="x14">
        <control shapeId="32777"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32777" r:id="rId20" name="OptionButton9"/>
      </mc:Fallback>
    </mc:AlternateContent>
    <mc:AlternateContent xmlns:mc="http://schemas.openxmlformats.org/markup-compatibility/2006">
      <mc:Choice Requires="x14">
        <control shapeId="32778"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32778" r:id="rId22" name="OptionButton10"/>
      </mc:Fallback>
    </mc:AlternateContent>
    <mc:AlternateContent xmlns:mc="http://schemas.openxmlformats.org/markup-compatibility/2006">
      <mc:Choice Requires="x14">
        <control shapeId="32779"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32779" r:id="rId24" name="OptionButton11"/>
      </mc:Fallback>
    </mc:AlternateContent>
    <mc:AlternateContent xmlns:mc="http://schemas.openxmlformats.org/markup-compatibility/2006">
      <mc:Choice Requires="x14">
        <control shapeId="32780"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32780" r:id="rId26" name="OptionButton12"/>
      </mc:Fallback>
    </mc:AlternateContent>
    <mc:AlternateContent xmlns:mc="http://schemas.openxmlformats.org/markup-compatibility/2006">
      <mc:Choice Requires="x14">
        <control shapeId="32781"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32781" r:id="rId28" name="OptionButton13"/>
      </mc:Fallback>
    </mc:AlternateContent>
    <mc:AlternateContent xmlns:mc="http://schemas.openxmlformats.org/markup-compatibility/2006">
      <mc:Choice Requires="x14">
        <control shapeId="32782" r:id="rId30" name="OptionButton14">
          <controlPr defaultSize="0" autoLine="0" r:id="rId31">
            <anchor moveWithCells="1">
              <from>
                <xdr:col>7</xdr:col>
                <xdr:colOff>929640</xdr:colOff>
                <xdr:row>17</xdr:row>
                <xdr:rowOff>144780</xdr:rowOff>
              </from>
              <to>
                <xdr:col>7</xdr:col>
                <xdr:colOff>1432560</xdr:colOff>
                <xdr:row>17</xdr:row>
                <xdr:rowOff>373380</xdr:rowOff>
              </to>
            </anchor>
          </controlPr>
        </control>
      </mc:Choice>
      <mc:Fallback>
        <control shapeId="32782" r:id="rId30" name="OptionButton14"/>
      </mc:Fallback>
    </mc:AlternateContent>
    <mc:AlternateContent xmlns:mc="http://schemas.openxmlformats.org/markup-compatibility/2006">
      <mc:Choice Requires="x14">
        <control shapeId="32783"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32783" r:id="rId32" name="OptionButton15"/>
      </mc:Fallback>
    </mc:AlternateContent>
    <mc:AlternateContent xmlns:mc="http://schemas.openxmlformats.org/markup-compatibility/2006">
      <mc:Choice Requires="x14">
        <control shapeId="32784"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32784" r:id="rId34" name="OptionButton16"/>
      </mc:Fallback>
    </mc:AlternateContent>
    <mc:AlternateContent xmlns:mc="http://schemas.openxmlformats.org/markup-compatibility/2006">
      <mc:Choice Requires="x14">
        <control shapeId="32785"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32785" r:id="rId36" name="OptionButton17"/>
      </mc:Fallback>
    </mc:AlternateContent>
    <mc:AlternateContent xmlns:mc="http://schemas.openxmlformats.org/markup-compatibility/2006">
      <mc:Choice Requires="x14">
        <control shapeId="32786"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32786" r:id="rId38" name="OptionButton18"/>
      </mc:Fallback>
    </mc:AlternateContent>
    <mc:AlternateContent xmlns:mc="http://schemas.openxmlformats.org/markup-compatibility/2006">
      <mc:Choice Requires="x14">
        <control shapeId="32787"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32787" r:id="rId40" name="OptionButton19"/>
      </mc:Fallback>
    </mc:AlternateContent>
    <mc:AlternateContent xmlns:mc="http://schemas.openxmlformats.org/markup-compatibility/2006">
      <mc:Choice Requires="x14">
        <control shapeId="32788"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32788" r:id="rId42" name="OptionButton20"/>
      </mc:Fallback>
    </mc:AlternateContent>
    <mc:AlternateContent xmlns:mc="http://schemas.openxmlformats.org/markup-compatibility/2006">
      <mc:Choice Requires="x14">
        <control shapeId="32789"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32789" r:id="rId44" name="OptionButton21"/>
      </mc:Fallback>
    </mc:AlternateContent>
    <mc:AlternateContent xmlns:mc="http://schemas.openxmlformats.org/markup-compatibility/2006">
      <mc:Choice Requires="x14">
        <control shapeId="32790"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32790" r:id="rId46" name="OptionButton22"/>
      </mc:Fallback>
    </mc:AlternateContent>
    <mc:AlternateContent xmlns:mc="http://schemas.openxmlformats.org/markup-compatibility/2006">
      <mc:Choice Requires="x14">
        <control shapeId="32791"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32791" r:id="rId48" name="OptionButton23"/>
      </mc:Fallback>
    </mc:AlternateContent>
    <mc:AlternateContent xmlns:mc="http://schemas.openxmlformats.org/markup-compatibility/2006">
      <mc:Choice Requires="x14">
        <control shapeId="32792"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32792" r:id="rId50" name="OptionButton24"/>
      </mc:Fallback>
    </mc:AlternateContent>
    <mc:AlternateContent xmlns:mc="http://schemas.openxmlformats.org/markup-compatibility/2006">
      <mc:Choice Requires="x14">
        <control shapeId="32793"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32793" r:id="rId52" name="OptionButton25"/>
      </mc:Fallback>
    </mc:AlternateContent>
    <mc:AlternateContent xmlns:mc="http://schemas.openxmlformats.org/markup-compatibility/2006">
      <mc:Choice Requires="x14">
        <control shapeId="32794"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32794" r:id="rId54" name="OptionButton26"/>
      </mc:Fallback>
    </mc:AlternateContent>
    <mc:AlternateContent xmlns:mc="http://schemas.openxmlformats.org/markup-compatibility/2006">
      <mc:Choice Requires="x14">
        <control shapeId="32795"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32795" r:id="rId56" name="OptionButton27"/>
      </mc:Fallback>
    </mc:AlternateContent>
  </control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0B9E7-8B90-48D8-823B-DB298B74CCFC}">
  <sheetPr codeName="Sheet25">
    <tabColor rgb="FF61A5C2"/>
  </sheetPr>
  <dimension ref="A1:AD43"/>
  <sheetViews>
    <sheetView showGridLines="0" zoomScale="80" zoomScaleNormal="80" workbookViewId="0">
      <selection activeCell="K8" sqref="K8"/>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33.5546875" customWidth="1"/>
    <col min="7" max="7" width="77.6640625" customWidth="1"/>
    <col min="8" max="8" width="15.5546875" customWidth="1"/>
    <col min="9" max="9" width="14.21875" customWidth="1"/>
    <col min="10" max="10" width="5.33203125" customWidth="1"/>
    <col min="11" max="11" width="40.6640625" customWidth="1"/>
    <col min="12" max="12" width="8.88671875" customWidth="1"/>
    <col min="13" max="13" width="3.109375" customWidth="1"/>
    <col min="14" max="14" width="4.44140625" customWidth="1"/>
    <col min="15" max="15" width="8.88671875" hidden="1" customWidth="1"/>
    <col min="16" max="16" width="4.109375" hidden="1" customWidth="1"/>
    <col min="17"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8"/>
      <c r="P1" s="8"/>
      <c r="Q1" s="8"/>
      <c r="R1" s="8"/>
    </row>
    <row r="2" spans="1:30">
      <c r="A2" s="104"/>
      <c r="B2" s="104"/>
      <c r="C2" s="104"/>
      <c r="D2" s="104"/>
      <c r="E2" s="104"/>
      <c r="F2" s="104"/>
      <c r="G2" s="104"/>
      <c r="H2" s="104"/>
      <c r="I2" s="104"/>
      <c r="J2" s="104"/>
      <c r="K2" s="104"/>
      <c r="L2" s="104"/>
      <c r="M2" s="104"/>
      <c r="N2" s="104"/>
      <c r="O2" s="8"/>
      <c r="P2" s="8"/>
      <c r="Q2" s="8"/>
      <c r="R2" s="8"/>
    </row>
    <row r="3" spans="1:30">
      <c r="A3" s="104"/>
      <c r="B3" s="104"/>
      <c r="C3" s="104"/>
      <c r="D3" s="104"/>
      <c r="E3" s="104"/>
      <c r="F3" s="104"/>
      <c r="G3" s="104"/>
      <c r="H3" s="104"/>
      <c r="I3" s="104"/>
      <c r="J3" s="104"/>
      <c r="K3" s="104"/>
      <c r="L3" s="104"/>
      <c r="M3" s="104"/>
      <c r="N3" s="104"/>
      <c r="O3" s="8"/>
      <c r="P3" s="8"/>
      <c r="Q3" s="8"/>
      <c r="R3" s="8"/>
    </row>
    <row r="4" spans="1:30" ht="9.6" customHeight="1">
      <c r="A4" s="104"/>
      <c r="B4" s="104"/>
      <c r="C4" s="104"/>
      <c r="D4" s="104"/>
      <c r="E4" s="104"/>
      <c r="F4" s="104"/>
      <c r="G4" s="104"/>
      <c r="H4" s="104"/>
      <c r="I4" s="104"/>
      <c r="J4" s="104"/>
      <c r="K4" s="104"/>
      <c r="L4" s="104"/>
      <c r="M4" s="104"/>
      <c r="N4" s="104"/>
      <c r="O4" s="8"/>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37.200000000000003" customHeight="1">
      <c r="A8" s="5"/>
      <c r="B8" s="13"/>
      <c r="C8" s="25"/>
      <c r="D8" s="26"/>
      <c r="E8" s="96"/>
      <c r="F8" s="26"/>
      <c r="G8" s="7"/>
      <c r="H8" s="27"/>
      <c r="I8" s="27"/>
      <c r="J8" s="27"/>
      <c r="K8" s="27"/>
      <c r="L8" s="5"/>
      <c r="M8" s="5"/>
      <c r="N8" s="5"/>
      <c r="O8" s="5"/>
      <c r="P8" s="5"/>
      <c r="Q8" s="5"/>
      <c r="R8" s="5"/>
    </row>
    <row r="9" spans="1:30" ht="27" customHeight="1">
      <c r="A9" s="5"/>
      <c r="B9" s="2"/>
      <c r="D9" s="106" t="s">
        <v>2</v>
      </c>
      <c r="E9" s="106" t="s">
        <v>370</v>
      </c>
      <c r="F9" s="106" t="s">
        <v>367</v>
      </c>
      <c r="G9" s="106" t="s">
        <v>368</v>
      </c>
      <c r="H9" s="107" t="s">
        <v>369</v>
      </c>
      <c r="I9" s="107" t="s">
        <v>15</v>
      </c>
      <c r="J9" s="28"/>
      <c r="K9" s="28"/>
      <c r="L9" s="5"/>
      <c r="M9" s="5"/>
      <c r="N9" s="5"/>
      <c r="O9" s="5"/>
      <c r="P9" s="5"/>
      <c r="Q9" s="5"/>
      <c r="R9" s="5"/>
    </row>
    <row r="10" spans="1:30" ht="30" customHeight="1">
      <c r="A10" s="5"/>
      <c r="B10" s="2"/>
      <c r="C10" s="2"/>
      <c r="D10" s="39">
        <f>IF(AD11 = 0,"", AD11 )</f>
        <v>103</v>
      </c>
      <c r="E10" s="39">
        <f>IF(IFERROR(_xlfn.XLOOKUP($D10,Respuesta!$C:$C,Respuesta!$A:$A),0) = 0,"", _xlfn.XLOOKUP($D10,Respuesta!$C:$C,Respuesta!$A:$A))</f>
        <v>6.1</v>
      </c>
      <c r="F10" s="37" t="str">
        <f>IF(IFERROR(_xlfn.XLOOKUP($AB11,Respuesta!$B:$B,Respuesta!$I:$I),0) = 0,"", _xlfn.XLOOKUP($AB11,Respuesta!$B:$B,Respuesta!$I:$I))</f>
        <v>Identify Monitor and register|Training|Documents</v>
      </c>
      <c r="G10" s="37" t="str">
        <f>IF(IFERROR(_xlfn.XLOOKUP($AB11,Respuesta!$B:$B,Respuesta!$E:$E),0) =0,"",(_xlfn.XLOOKUP($AB11,Respuesta!$B:$B,Respuesta!$E:$E)))</f>
        <v>Identify environmental values within the FMU. / Training: Identification of environmental values and HCVs / Environmental Values Document: Include identified environmental values.</v>
      </c>
      <c r="H10" s="115"/>
      <c r="I10" s="115"/>
      <c r="J10" s="27"/>
      <c r="K10" s="27"/>
      <c r="L10" s="5"/>
      <c r="M10" s="5"/>
      <c r="N10" s="5"/>
      <c r="O10" s="5"/>
      <c r="P10" s="5"/>
      <c r="Q10" s="5"/>
      <c r="R10" s="5"/>
      <c r="W10" t="s">
        <v>19</v>
      </c>
      <c r="X10" t="s">
        <v>17</v>
      </c>
      <c r="Y10" t="s">
        <v>6</v>
      </c>
      <c r="AB10" t="s">
        <v>19</v>
      </c>
      <c r="AC10" t="s">
        <v>17</v>
      </c>
      <c r="AD10" t="s">
        <v>6</v>
      </c>
    </row>
    <row r="11" spans="1:30" ht="30" customHeight="1">
      <c r="A11" s="5"/>
      <c r="B11" s="2"/>
      <c r="C11" s="23"/>
      <c r="D11" s="39">
        <f t="shared" ref="D11:D28" si="0">IF(AD12 = 0,"", AD12 )</f>
        <v>104</v>
      </c>
      <c r="E11" s="39">
        <f>IF(IFERROR(_xlfn.XLOOKUP($D11,Respuesta!$C:$C,Respuesta!$A:$A),0) = 0,"", _xlfn.XLOOKUP($D11,Respuesta!$C:$C,Respuesta!$A:$A))</f>
        <v>6.2</v>
      </c>
      <c r="F11" s="37" t="str">
        <f>IF(IFERROR(_xlfn.XLOOKUP($AB12,Respuesta!$B:$B,Respuesta!$I:$I),0) = 0,"", _xlfn.XLOOKUP($AB12,Respuesta!$B:$B,Respuesta!$I:$I))</f>
        <v>Identify Monitor and register|Training|Documents</v>
      </c>
      <c r="G11" s="37" t="str">
        <f>IF(IFERROR(_xlfn.XLOOKUP($AB12,Respuesta!$B:$B,Respuesta!$E:$E),0) =0,"",(_xlfn.XLOOKUP($AB12,Respuesta!$B:$B,Respuesta!$E:$E)))</f>
        <v xml:space="preserve">Identify the impacts of the management activities on the environmental values within the Management Units. / Training: Negative impacts of management activities on communities and environmental values, prevention and mitigation measures. / Environmental Values Document: Include the identified impacts on the environmental values. </v>
      </c>
      <c r="H11" s="115"/>
      <c r="I11" s="115"/>
      <c r="J11" s="27"/>
      <c r="K11" s="27"/>
      <c r="L11" s="5"/>
      <c r="M11" s="5"/>
      <c r="N11" s="5"/>
      <c r="O11" s="5"/>
      <c r="P11" s="5"/>
      <c r="Q11" s="5"/>
      <c r="R11" s="5"/>
      <c r="W11" s="27" t="str" cm="1">
        <f t="array" ref="W11:W20">_xlfn._xlws.FILTER('P 6.A'!$V$9:$V$39,'P 6.A'!$V$9:$V$39&lt;&gt;"")</f>
        <v>1032</v>
      </c>
      <c r="X11" s="27" t="str">
        <f>_xlfn.XLOOKUP(W11,Respuesta!B:B,Respuesta!H:H)</f>
        <v>Si</v>
      </c>
      <c r="Y11" s="27">
        <f>_xlfn.XLOOKUP(W11,Respuesta!B:B,Respuesta!C:C)</f>
        <v>103</v>
      </c>
      <c r="AB11" t="str" cm="1">
        <f t="array" ref="AB11:AB25">_xlfn._xlws.FILTER(W11:W36,$X$11:$X$36 = "Si","")</f>
        <v>1032</v>
      </c>
      <c r="AD11" cm="1">
        <f t="array" ref="AD11:AD25">_xlfn._xlws.FILTER(Y11:Y32,$X$11:$X$32 = "Si","Sin Datos")</f>
        <v>103</v>
      </c>
    </row>
    <row r="12" spans="1:30" ht="30" customHeight="1">
      <c r="A12" s="5"/>
      <c r="B12" s="2"/>
      <c r="D12" s="39">
        <f t="shared" si="0"/>
        <v>105</v>
      </c>
      <c r="E12" s="39">
        <f>IF(IFERROR(_xlfn.XLOOKUP($D12,Respuesta!$C:$C,Respuesta!$A:$A),0) = 0,"", _xlfn.XLOOKUP($D12,Respuesta!$C:$C,Respuesta!$A:$A))</f>
        <v>6.3</v>
      </c>
      <c r="F12" s="37" t="str">
        <f>IF(IFERROR(_xlfn.XLOOKUP($AB13,Respuesta!$B:$B,Respuesta!$I:$I),0) = 0,"", _xlfn.XLOOKUP($AB13,Respuesta!$B:$B,Respuesta!$I:$I))</f>
        <v>Actions|Identify Monitor and register|Documents</v>
      </c>
      <c r="G12" s="37" t="str">
        <f>IF(IFERROR(_xlfn.XLOOKUP($AB13,Respuesta!$B:$B,Respuesta!$E:$E),0) =0,"",(_xlfn.XLOOKUP($AB13,Respuesta!$B:$B,Respuesta!$E:$E)))</f>
        <v xml:space="preserve">Prevent and  protect the environmental values from potential negative impact. / Identify activities to prevent negative impacts on  environmental values. / Environmental Values Document: Include activities to prevent negativ impacts on the environmental values. </v>
      </c>
      <c r="H12" s="116"/>
      <c r="I12" s="116"/>
      <c r="J12" s="30"/>
      <c r="K12" s="30"/>
      <c r="L12" s="5"/>
      <c r="M12" s="5"/>
      <c r="N12" s="5"/>
      <c r="O12" s="5"/>
      <c r="P12" s="5"/>
      <c r="Q12" s="5"/>
      <c r="R12" s="5"/>
      <c r="W12" s="27" t="str">
        <v>1042</v>
      </c>
      <c r="X12" s="27" t="str">
        <f>_xlfn.XLOOKUP(W12,Respuesta!B:B,Respuesta!H:H)</f>
        <v>Si</v>
      </c>
      <c r="Y12" s="27">
        <f>_xlfn.XLOOKUP(W12,Respuesta!B:B,Respuesta!C:C)</f>
        <v>104</v>
      </c>
      <c r="AB12" t="str">
        <v>1042</v>
      </c>
      <c r="AD12">
        <v>104</v>
      </c>
    </row>
    <row r="13" spans="1:30" ht="30" customHeight="1">
      <c r="A13" s="5"/>
      <c r="B13" s="2"/>
      <c r="C13" s="2"/>
      <c r="D13" s="39">
        <f t="shared" si="0"/>
        <v>106</v>
      </c>
      <c r="E13" s="39">
        <f>IF(IFERROR(_xlfn.XLOOKUP($D13,Respuesta!$C:$C,Respuesta!$A:$A),0) = 0,"", _xlfn.XLOOKUP($D13,Respuesta!$C:$C,Respuesta!$A:$A))</f>
        <v>6.3</v>
      </c>
      <c r="F13" s="37" t="str">
        <f>IF(IFERROR(_xlfn.XLOOKUP($AB14,Respuesta!$B:$B,Respuesta!$I:$I),0) = 0,"", _xlfn.XLOOKUP($AB14,Respuesta!$B:$B,Respuesta!$I:$I))</f>
        <v>Actions</v>
      </c>
      <c r="G13" s="37" t="str">
        <f>IF(IFERROR(_xlfn.XLOOKUP($AB14,Respuesta!$B:$B,Respuesta!$E:$E),0) =0,"",(_xlfn.XLOOKUP($AB14,Respuesta!$B:$B,Respuesta!$E:$E)))</f>
        <v>Change practices and repair damage to environmental values, if caused.</v>
      </c>
      <c r="H13" s="115"/>
      <c r="I13" s="115"/>
      <c r="J13" s="27"/>
      <c r="K13" s="27"/>
      <c r="L13" s="5"/>
      <c r="M13" s="5"/>
      <c r="N13" s="5"/>
      <c r="O13" s="5"/>
      <c r="P13" s="5"/>
      <c r="Q13" s="5"/>
      <c r="R13" s="5"/>
      <c r="W13" s="27" t="str">
        <v>1052</v>
      </c>
      <c r="X13" s="27" t="str">
        <f>_xlfn.XLOOKUP(W13,Respuesta!B:B,Respuesta!H:H)</f>
        <v>Si</v>
      </c>
      <c r="Y13" s="27">
        <f>_xlfn.XLOOKUP(W13,Respuesta!B:B,Respuesta!C:C)</f>
        <v>105</v>
      </c>
      <c r="AB13" t="str">
        <v>1052</v>
      </c>
      <c r="AD13">
        <v>105</v>
      </c>
    </row>
    <row r="14" spans="1:30" ht="30" customHeight="1">
      <c r="A14" s="5"/>
      <c r="B14" s="2"/>
      <c r="C14" s="6"/>
      <c r="D14" s="39">
        <f t="shared" si="0"/>
        <v>107</v>
      </c>
      <c r="E14" s="39">
        <f>IF(IFERROR(_xlfn.XLOOKUP($D14,Respuesta!$C:$C,Respuesta!$A:$A),0) = 0,"", _xlfn.XLOOKUP($D14,Respuesta!$C:$C,Respuesta!$A:$A))</f>
        <v>6.4</v>
      </c>
      <c r="F14" s="37" t="str">
        <f>IF(IFERROR(_xlfn.XLOOKUP($AB15,Respuesta!$B:$B,Respuesta!$I:$I),0) = 0,"", _xlfn.XLOOKUP($AB15,Respuesta!$B:$B,Respuesta!$I:$I))</f>
        <v>Identify Monitor and register|Documents</v>
      </c>
      <c r="G14" s="37" t="str">
        <f>IF(IFERROR(_xlfn.XLOOKUP($AB15,Respuesta!$B:$B,Respuesta!$E:$E),0) =0,"",(_xlfn.XLOOKUP($AB15,Respuesta!$B:$B,Respuesta!$E:$E)))</f>
        <v xml:space="preserve"> Environmental Values Document: Include rare and threatened species.</v>
      </c>
      <c r="H14" s="115"/>
      <c r="I14" s="115"/>
      <c r="J14" s="27"/>
      <c r="K14" s="27"/>
      <c r="L14" s="5"/>
      <c r="M14" s="5"/>
      <c r="N14" s="5"/>
      <c r="O14" s="5"/>
      <c r="P14" s="5"/>
      <c r="Q14" s="5"/>
      <c r="R14" s="5"/>
      <c r="W14" s="27" t="str">
        <v>1062</v>
      </c>
      <c r="X14" s="27" t="str">
        <f>_xlfn.XLOOKUP(W14,Respuesta!B:B,Respuesta!H:H)</f>
        <v>Si</v>
      </c>
      <c r="Y14" s="27">
        <f>_xlfn.XLOOKUP(W14,Respuesta!B:B,Respuesta!C:C)</f>
        <v>106</v>
      </c>
      <c r="AB14" t="str">
        <v>1062</v>
      </c>
      <c r="AD14">
        <v>106</v>
      </c>
    </row>
    <row r="15" spans="1:30" ht="30" customHeight="1">
      <c r="A15" s="5"/>
      <c r="B15" s="2"/>
      <c r="D15" s="39">
        <f t="shared" si="0"/>
        <v>108</v>
      </c>
      <c r="E15" s="39">
        <f>IF(IFERROR(_xlfn.XLOOKUP($D15,Respuesta!$C:$C,Respuesta!$A:$A),0) = 0,"", _xlfn.XLOOKUP($D15,Respuesta!$C:$C,Respuesta!$A:$A))</f>
        <v>6.4</v>
      </c>
      <c r="F15" s="37" t="str">
        <f>IF(IFERROR(_xlfn.XLOOKUP($AB16,Respuesta!$B:$B,Respuesta!$I:$I),0) = 0,"", _xlfn.XLOOKUP($AB16,Respuesta!$B:$B,Respuesta!$I:$I))</f>
        <v>Actions|Identify Monitor and register|Documents</v>
      </c>
      <c r="G15" s="37" t="str">
        <f>IF(IFERROR(_xlfn.XLOOKUP($AB16,Respuesta!$B:$B,Respuesta!$E:$E),0) =0,"",(_xlfn.XLOOKUP($AB16,Respuesta!$B:$B,Respuesta!$E:$E)))</f>
        <v>Implement measures to protect rare and threatened species.  / Identify potential impacts and specific management measures to protect rare and threatened species.  / Environmental Values Document: Potential impacts and specific management measures to protect rare and threatened species.</v>
      </c>
      <c r="H15" s="116"/>
      <c r="I15" s="116"/>
      <c r="J15" s="30"/>
      <c r="K15" s="30"/>
      <c r="L15" s="5"/>
      <c r="M15" s="5"/>
      <c r="N15" s="5"/>
      <c r="O15" s="5"/>
      <c r="P15" s="5"/>
      <c r="Q15" s="5"/>
      <c r="R15" s="5"/>
      <c r="W15" s="27" t="str">
        <v>1071</v>
      </c>
      <c r="X15" s="27" t="str">
        <f>_xlfn.XLOOKUP(W15,Respuesta!B:B,Respuesta!H:H)</f>
        <v>Si</v>
      </c>
      <c r="Y15" s="27">
        <f>_xlfn.XLOOKUP(W15,Respuesta!B:B,Respuesta!C:C)</f>
        <v>107</v>
      </c>
      <c r="AB15" t="str">
        <v>1071</v>
      </c>
      <c r="AD15">
        <v>107</v>
      </c>
    </row>
    <row r="16" spans="1:30" ht="30" customHeight="1">
      <c r="A16" s="5"/>
      <c r="B16" s="2"/>
      <c r="C16" s="6"/>
      <c r="D16" s="39">
        <f t="shared" si="0"/>
        <v>109</v>
      </c>
      <c r="E16" s="39">
        <f>IF(IFERROR(_xlfn.XLOOKUP($D16,Respuesta!$C:$C,Respuesta!$A:$A),0) = 0,"", _xlfn.XLOOKUP($D16,Respuesta!$C:$C,Respuesta!$A:$A))</f>
        <v>6.4</v>
      </c>
      <c r="F16" s="37" t="str">
        <f>IF(IFERROR(_xlfn.XLOOKUP($AB17,Respuesta!$B:$B,Respuesta!$I:$I),0) = 0,"", _xlfn.XLOOKUP($AB17,Respuesta!$B:$B,Respuesta!$I:$I))</f>
        <v>Actions</v>
      </c>
      <c r="G16" s="37" t="str">
        <f>IF(IFERROR(_xlfn.XLOOKUP($AB17,Respuesta!$B:$B,Respuesta!$E:$E),0) =0,"",(_xlfn.XLOOKUP($AB17,Respuesta!$B:$B,Respuesta!$E:$E)))</f>
        <v xml:space="preserve">Prevent fishing and hunting of rare and threatened species.  </v>
      </c>
      <c r="H16" s="115"/>
      <c r="I16" s="115"/>
      <c r="J16" s="27"/>
      <c r="K16" s="27"/>
      <c r="L16" s="5"/>
      <c r="M16" s="5"/>
      <c r="N16" s="5"/>
      <c r="O16" s="5"/>
      <c r="P16" s="11"/>
      <c r="Q16" s="5"/>
      <c r="R16" s="5"/>
      <c r="W16" s="27" t="str">
        <v>1082</v>
      </c>
      <c r="X16" s="27" t="str">
        <f>_xlfn.XLOOKUP(W16,Respuesta!B:B,Respuesta!H:H)</f>
        <v>Si</v>
      </c>
      <c r="Y16" s="27">
        <f>_xlfn.XLOOKUP(W16,Respuesta!B:B,Respuesta!C:C)</f>
        <v>108</v>
      </c>
      <c r="AB16" t="str">
        <v>1082</v>
      </c>
      <c r="AD16">
        <v>108</v>
      </c>
    </row>
    <row r="17" spans="1:30" ht="30" customHeight="1">
      <c r="A17" s="5"/>
      <c r="B17" s="2"/>
      <c r="D17" s="39">
        <f t="shared" si="0"/>
        <v>110</v>
      </c>
      <c r="E17" s="39">
        <f>IF(IFERROR(_xlfn.XLOOKUP($D17,Respuesta!$C:$C,Respuesta!$A:$A),0) = 0,"", _xlfn.XLOOKUP($D17,Respuesta!$C:$C,Respuesta!$A:$A))</f>
        <v>6.5</v>
      </c>
      <c r="F17" s="37" t="str">
        <f>IF(IFERROR(_xlfn.XLOOKUP($AB18,Respuesta!$B:$B,Respuesta!$I:$I),0) = 0,"", _xlfn.XLOOKUP($AB18,Respuesta!$B:$B,Respuesta!$I:$I))</f>
        <v>Identify Monitor and register|Documents</v>
      </c>
      <c r="G17" s="37" t="str">
        <f>IF(IFERROR(_xlfn.XLOOKUP($AB18,Respuesta!$B:$B,Respuesta!$E:$E),0) =0,"",(_xlfn.XLOOKUP($AB18,Respuesta!$B:$B,Respuesta!$E:$E)))</f>
        <v>Identify native ecosystems  within the FMU. / Environmental Values and Impacts Assessment Document:Include identified native ecosystems.</v>
      </c>
      <c r="H17" s="116"/>
      <c r="I17" s="116"/>
      <c r="J17" s="30"/>
      <c r="K17" s="30"/>
      <c r="L17" s="5"/>
      <c r="M17" s="5"/>
      <c r="N17" s="5"/>
      <c r="O17" s="5"/>
      <c r="P17" s="5"/>
      <c r="Q17" s="5"/>
      <c r="R17" s="5"/>
      <c r="W17" s="27" t="str">
        <v>1092</v>
      </c>
      <c r="X17" s="27" t="str">
        <f>_xlfn.XLOOKUP(W17,Respuesta!B:B,Respuesta!H:H)</f>
        <v>Si</v>
      </c>
      <c r="Y17" s="27">
        <f>_xlfn.XLOOKUP(W17,Respuesta!B:B,Respuesta!C:C)</f>
        <v>109</v>
      </c>
      <c r="AB17" t="str">
        <v>1092</v>
      </c>
      <c r="AD17">
        <v>109</v>
      </c>
    </row>
    <row r="18" spans="1:30" ht="30" customHeight="1">
      <c r="A18" s="5"/>
      <c r="B18" s="2"/>
      <c r="C18" s="2"/>
      <c r="D18" s="39">
        <f t="shared" si="0"/>
        <v>111</v>
      </c>
      <c r="E18" s="39">
        <f>IF(IFERROR(_xlfn.XLOOKUP($D18,Respuesta!$C:$C,Respuesta!$A:$A),0) = 0,"", _xlfn.XLOOKUP($D18,Respuesta!$C:$C,Respuesta!$A:$A))</f>
        <v>6.5</v>
      </c>
      <c r="F18" s="37" t="str">
        <f>IF(IFERROR(_xlfn.XLOOKUP($AB19,Respuesta!$B:$B,Respuesta!$I:$I),0) = 0,"", _xlfn.XLOOKUP($AB19,Respuesta!$B:$B,Respuesta!$I:$I))</f>
        <v>Actions|Documents</v>
      </c>
      <c r="G18" s="37" t="str">
        <f>IF(IFERROR(_xlfn.XLOOKUP($AB19,Respuesta!$B:$B,Respuesta!$E:$E),0) =0,"",(_xlfn.XLOOKUP($AB19,Respuesta!$B:$B,Respuesta!$E:$E)))</f>
        <v>Protect areas of representative samples of native ecosystems. / Environmental Values  Document: Include measures to protect native ecosystems.</v>
      </c>
      <c r="H18" s="115"/>
      <c r="I18" s="115"/>
      <c r="J18" s="27"/>
      <c r="K18" s="27"/>
      <c r="L18" s="5"/>
      <c r="M18" s="5"/>
      <c r="N18" s="5"/>
      <c r="O18" s="5"/>
      <c r="P18" s="5"/>
      <c r="Q18" s="5"/>
      <c r="R18" s="5"/>
      <c r="W18" s="27" t="str">
        <v>1101</v>
      </c>
      <c r="X18" s="27" t="str">
        <f>_xlfn.XLOOKUP(W18,Respuesta!B:B,Respuesta!H:H)</f>
        <v>Si</v>
      </c>
      <c r="Y18" s="27">
        <f>_xlfn.XLOOKUP(W18,Respuesta!B:B,Respuesta!C:C)</f>
        <v>110</v>
      </c>
      <c r="AB18" t="str">
        <v>1101</v>
      </c>
      <c r="AD18">
        <v>110</v>
      </c>
    </row>
    <row r="19" spans="1:30" ht="30" customHeight="1">
      <c r="A19" s="5"/>
      <c r="B19" s="2"/>
      <c r="C19" s="6"/>
      <c r="D19" s="39">
        <f t="shared" si="0"/>
        <v>112</v>
      </c>
      <c r="E19" s="39">
        <f>IF(IFERROR(_xlfn.XLOOKUP($D19,Respuesta!$C:$C,Respuesta!$A:$A),0) = 0,"", _xlfn.XLOOKUP($D19,Respuesta!$C:$C,Respuesta!$A:$A))</f>
        <v>6.5</v>
      </c>
      <c r="F19" s="37" t="str">
        <f>IF(IFERROR(_xlfn.XLOOKUP($AB20,Respuesta!$B:$B,Respuesta!$I:$I),0) = 0,"", _xlfn.XLOOKUP($AB20,Respuesta!$B:$B,Respuesta!$I:$I))</f>
        <v>Actions|Documents</v>
      </c>
      <c r="G19" s="37" t="str">
        <f>IF(IFERROR(_xlfn.XLOOKUP($AB20,Respuesta!$B:$B,Respuesta!$E:$E),0) =0,"",(_xlfn.XLOOKUP($AB20,Respuesta!$B:$B,Respuesta!$E:$E)))</f>
        <v>Restore areas of representative samples of native ecosystems. / Environmental Values  Document: Include measures to restore native ecosystems.</v>
      </c>
      <c r="H19" s="115"/>
      <c r="I19" s="115"/>
      <c r="J19" s="27"/>
      <c r="K19" s="27"/>
      <c r="L19" s="5"/>
      <c r="M19" s="5"/>
      <c r="N19" s="5"/>
      <c r="O19" s="5"/>
      <c r="P19" s="5"/>
      <c r="Q19" s="5"/>
      <c r="R19" s="5"/>
      <c r="W19" s="27" t="str">
        <v>1112</v>
      </c>
      <c r="X19" s="27" t="str">
        <f>_xlfn.XLOOKUP(W19,Respuesta!B:B,Respuesta!H:H)</f>
        <v>Si</v>
      </c>
      <c r="Y19" s="27">
        <f>_xlfn.XLOOKUP(W19,Respuesta!B:B,Respuesta!C:C)</f>
        <v>111</v>
      </c>
      <c r="AB19" t="str">
        <v>1112</v>
      </c>
      <c r="AD19">
        <v>111</v>
      </c>
    </row>
    <row r="20" spans="1:30" ht="30" customHeight="1">
      <c r="A20" s="5"/>
      <c r="B20" s="2"/>
      <c r="D20" s="39">
        <f t="shared" si="0"/>
        <v>113</v>
      </c>
      <c r="E20" s="39">
        <f>IF(IFERROR(_xlfn.XLOOKUP($D20,Respuesta!$C:$C,Respuesta!$A:$A),0) = 0,"", _xlfn.XLOOKUP($D20,Respuesta!$C:$C,Respuesta!$A:$A))</f>
        <v>6.5</v>
      </c>
      <c r="F20" s="37" t="str">
        <f>IF(IFERROR(_xlfn.XLOOKUP($AB21,Respuesta!$B:$B,Respuesta!$I:$I),0) = 0,"", _xlfn.XLOOKUP($AB21,Respuesta!$B:$B,Respuesta!$I:$I))</f>
        <v>Actions|Documents</v>
      </c>
      <c r="G20" s="37" t="str">
        <f>IF(IFERROR(_xlfn.XLOOKUP($AB21,Respuesta!$B:$B,Respuesta!$E:$E),0) =0,"",(_xlfn.XLOOKUP($AB21,Respuesta!$B:$B,Respuesta!$E:$E)))</f>
        <v>Protect more than 10% of my FMU or assure that asimilar area will be protected in another management unit of the group. (Group Standard) / Reflect representative conservation areas on maps.</v>
      </c>
      <c r="H20" s="116"/>
      <c r="I20" s="116"/>
      <c r="J20" s="30"/>
      <c r="K20" s="30"/>
      <c r="L20" s="5"/>
      <c r="M20" s="5"/>
      <c r="N20" s="5"/>
      <c r="O20" s="5"/>
      <c r="P20" s="5"/>
      <c r="Q20" s="5"/>
      <c r="R20" s="5"/>
      <c r="W20" s="27" t="str">
        <v>1122</v>
      </c>
      <c r="X20" s="27" t="str">
        <f>_xlfn.XLOOKUP(W20,Respuesta!B:B,Respuesta!H:H)</f>
        <v>Si</v>
      </c>
      <c r="Y20" s="27">
        <f>_xlfn.XLOOKUP(W20,Respuesta!B:B,Respuesta!C:C)</f>
        <v>112</v>
      </c>
      <c r="AB20" t="str">
        <v>1122</v>
      </c>
      <c r="AD20">
        <v>112</v>
      </c>
    </row>
    <row r="21" spans="1:30" ht="30" customHeight="1">
      <c r="A21" s="5"/>
      <c r="B21" s="2"/>
      <c r="C21" s="2"/>
      <c r="D21" s="39">
        <f t="shared" si="0"/>
        <v>114</v>
      </c>
      <c r="E21" s="39">
        <f>IF(IFERROR(_xlfn.XLOOKUP($D21,Respuesta!$C:$C,Respuesta!$A:$A),0) = 0,"", _xlfn.XLOOKUP($D21,Respuesta!$C:$C,Respuesta!$A:$A))</f>
        <v>6.6</v>
      </c>
      <c r="F21" s="37" t="str">
        <f>IF(IFERROR(_xlfn.XLOOKUP($AB22,Respuesta!$B:$B,Respuesta!$I:$I),0) = 0,"", _xlfn.XLOOKUP($AB22,Respuesta!$B:$B,Respuesta!$I:$I))</f>
        <v>Actions|Identify Monitor and register</v>
      </c>
      <c r="G21" s="37" t="str">
        <f>IF(IFERROR(_xlfn.XLOOKUP($AB22,Respuesta!$B:$B,Respuesta!$E:$E),0) =0,"",(_xlfn.XLOOKUP($AB22,Respuesta!$B:$B,Respuesta!$E:$E)))</f>
        <v xml:space="preserve">Improve and restore native habitats/ecosystems / Identify naturally occurring species and their distribution. </v>
      </c>
      <c r="H21" s="115"/>
      <c r="I21" s="115"/>
      <c r="J21" s="27"/>
      <c r="K21" s="27"/>
      <c r="L21" s="5"/>
      <c r="M21" s="5"/>
      <c r="N21" s="5"/>
      <c r="O21" s="5"/>
      <c r="P21" s="5"/>
      <c r="Q21" s="5"/>
      <c r="R21" s="5"/>
      <c r="W21" s="27" t="str" cm="1">
        <f t="array" ref="W21:W29">_xlfn._xlws.FILTER('P 6.B'!$V$9:$V$37,'P 6.B'!$V$9:$V$37 &lt;&gt; "")</f>
        <v>1132</v>
      </c>
      <c r="X21" s="27" t="str">
        <f>_xlfn.XLOOKUP(W21,Respuesta!B:B,Respuesta!H:H)</f>
        <v>Si</v>
      </c>
      <c r="Y21" s="27">
        <f>_xlfn.XLOOKUP(W21,Respuesta!B:B,Respuesta!C:C)</f>
        <v>113</v>
      </c>
      <c r="AB21" t="str">
        <v>1132</v>
      </c>
      <c r="AD21">
        <v>113</v>
      </c>
    </row>
    <row r="22" spans="1:30" ht="30" customHeight="1">
      <c r="A22" s="5"/>
      <c r="B22" s="2"/>
      <c r="C22" s="2"/>
      <c r="D22" s="39">
        <f t="shared" si="0"/>
        <v>115</v>
      </c>
      <c r="E22" s="39">
        <f>IF(IFERROR(_xlfn.XLOOKUP($D22,Respuesta!$C:$C,Respuesta!$A:$A),0) = 0,"", _xlfn.XLOOKUP($D22,Respuesta!$C:$C,Respuesta!$A:$A))</f>
        <v>6.6</v>
      </c>
      <c r="F22" s="37" t="str">
        <f>IF(IFERROR(_xlfn.XLOOKUP($AB23,Respuesta!$B:$B,Respuesta!$I:$I),0) = 0,"", _xlfn.XLOOKUP($AB23,Respuesta!$B:$B,Respuesta!$I:$I))</f>
        <v>Actions</v>
      </c>
      <c r="G22" s="37" t="str">
        <f>IF(IFERROR(_xlfn.XLOOKUP($AB23,Respuesta!$B:$B,Respuesta!$E:$E),0) =0,"",(_xlfn.XLOOKUP($AB23,Respuesta!$B:$B,Respuesta!$E:$E)))</f>
        <v>Implement effective measures to limit hunting, fishing, capture and harvesting of species.</v>
      </c>
      <c r="H22" s="115"/>
      <c r="I22" s="115"/>
      <c r="J22" s="27"/>
      <c r="K22" s="27"/>
      <c r="L22" s="5"/>
      <c r="M22" s="5"/>
      <c r="N22" s="5"/>
      <c r="O22" s="5"/>
      <c r="P22" s="5"/>
      <c r="Q22" s="5"/>
      <c r="R22" s="5"/>
      <c r="W22" s="27" t="str">
        <v>1142</v>
      </c>
      <c r="X22" s="27" t="str">
        <f>_xlfn.XLOOKUP(W22,Respuesta!B:B,Respuesta!H:H)</f>
        <v>Si</v>
      </c>
      <c r="Y22" s="27">
        <f>_xlfn.XLOOKUP(W22,Respuesta!B:B,Respuesta!C:C)</f>
        <v>114</v>
      </c>
      <c r="AB22" t="str">
        <v>1142</v>
      </c>
      <c r="AD22">
        <v>114</v>
      </c>
    </row>
    <row r="23" spans="1:30" ht="30" customHeight="1">
      <c r="A23" s="5"/>
      <c r="B23" s="2"/>
      <c r="C23" s="2"/>
      <c r="D23" s="39">
        <f t="shared" si="0"/>
        <v>116</v>
      </c>
      <c r="E23" s="39">
        <f>IF(IFERROR(_xlfn.XLOOKUP($D23,Respuesta!$C:$C,Respuesta!$A:$A),0) = 0,"", _xlfn.XLOOKUP($D23,Respuesta!$C:$C,Respuesta!$A:$A))</f>
        <v>6.7</v>
      </c>
      <c r="F23" s="37" t="str">
        <f>IF(IFERROR(_xlfn.XLOOKUP($AB24,Respuesta!$B:$B,Respuesta!$I:$I),0) = 0,"", _xlfn.XLOOKUP($AB24,Respuesta!$B:$B,Respuesta!$I:$I))</f>
        <v>Actions|Identify Monitor and register|Documents</v>
      </c>
      <c r="G23" s="37" t="str">
        <f>IF(IFERROR(_xlfn.XLOOKUP($AB24,Respuesta!$B:$B,Respuesta!$E:$E),0) =0,"",(_xlfn.XLOOKUP($AB24,Respuesta!$B:$B,Respuesta!$E:$E)))</f>
        <v>Implement water source protection and restoration measures. / Identify water sources (water in streams, ponds and lakes). / Management Plan: Include measures for protection and restoration of water sources.</v>
      </c>
      <c r="H23" s="115"/>
      <c r="I23" s="115"/>
      <c r="J23" s="2"/>
      <c r="K23" s="2"/>
      <c r="L23" s="5"/>
      <c r="M23" s="5"/>
      <c r="N23" s="5"/>
      <c r="O23" s="5"/>
      <c r="P23" s="5"/>
      <c r="Q23" s="5"/>
      <c r="R23" s="5"/>
      <c r="W23" s="27" t="str">
        <v>1152</v>
      </c>
      <c r="X23" s="27" t="str">
        <f>_xlfn.XLOOKUP(W23,Respuesta!B:B,Respuesta!H:H)</f>
        <v>Si</v>
      </c>
      <c r="Y23" s="27">
        <f>_xlfn.XLOOKUP(W23,Respuesta!B:B,Respuesta!C:C)</f>
        <v>115</v>
      </c>
      <c r="AB23" t="str">
        <v>1152</v>
      </c>
      <c r="AD23">
        <v>115</v>
      </c>
    </row>
    <row r="24" spans="1:30" ht="30" customHeight="1">
      <c r="A24" s="5"/>
      <c r="B24" s="2"/>
      <c r="C24" s="2"/>
      <c r="D24" s="39">
        <f t="shared" si="0"/>
        <v>117</v>
      </c>
      <c r="E24" s="39">
        <f>IF(IFERROR(_xlfn.XLOOKUP($D24,Respuesta!$C:$C,Respuesta!$A:$A),0) = 0,"", _xlfn.XLOOKUP($D24,Respuesta!$C:$C,Respuesta!$A:$A))</f>
        <v>6.7</v>
      </c>
      <c r="F24" s="37" t="str">
        <f>IF(IFERROR(_xlfn.XLOOKUP($AB25,Respuesta!$B:$B,Respuesta!$I:$I),0) = 0,"", _xlfn.XLOOKUP($AB25,Respuesta!$B:$B,Respuesta!$I:$I))</f>
        <v>Actions</v>
      </c>
      <c r="G24" s="37" t="str">
        <f>IF(IFERROR(_xlfn.XLOOKUP($AB25,Respuesta!$B:$B,Respuesta!$E:$E),0) =0,"",(_xlfn.XLOOKUP($AB25,Respuesta!$B:$B,Respuesta!$E:$E)))</f>
        <v>Repair damage that have been caused to streams, ponds or lakes and the vegetation beside them.</v>
      </c>
      <c r="H24" s="115"/>
      <c r="I24" s="115"/>
      <c r="J24" s="2"/>
      <c r="K24" s="2"/>
      <c r="L24" s="5"/>
      <c r="M24" s="5"/>
      <c r="N24" s="5"/>
      <c r="O24" s="5"/>
      <c r="P24" s="5"/>
      <c r="Q24" s="5"/>
      <c r="R24" s="5"/>
      <c r="W24" s="27" t="str">
        <v>1162</v>
      </c>
      <c r="X24" s="27" t="str">
        <f>_xlfn.XLOOKUP(W24,Respuesta!B:B,Respuesta!H:H)</f>
        <v>Si</v>
      </c>
      <c r="Y24" s="27">
        <f>_xlfn.XLOOKUP(W24,Respuesta!B:B,Respuesta!C:C)</f>
        <v>116</v>
      </c>
      <c r="AB24" t="str">
        <v>1162</v>
      </c>
      <c r="AD24">
        <v>116</v>
      </c>
    </row>
    <row r="25" spans="1:30" ht="30" customHeight="1">
      <c r="A25" s="5"/>
      <c r="B25" s="2"/>
      <c r="C25" s="2"/>
      <c r="D25" s="39" t="str">
        <f t="shared" si="0"/>
        <v/>
      </c>
      <c r="E25" s="39" t="str">
        <f>IF(IFERROR(_xlfn.XLOOKUP($D25,Respuesta!$C:$C,Respuesta!$A:$A),0) = 0,"", _xlfn.XLOOKUP($D25,Respuesta!$C:$C,Respuesta!$A:$A))</f>
        <v/>
      </c>
      <c r="F25" s="37" t="str">
        <f>IF(IFERROR(_xlfn.XLOOKUP($AB26,Respuesta!$B:$B,Respuesta!$I:$I),0) = 0,"", _xlfn.XLOOKUP($AB26,Respuesta!$B:$B,Respuesta!$I:$I))</f>
        <v/>
      </c>
      <c r="G25" s="37" t="str">
        <f>IF(IFERROR(_xlfn.XLOOKUP($AB26,Respuesta!$B:$B,Respuesta!$E:$E),0) =0,"",(_xlfn.XLOOKUP($AB26,Respuesta!$B:$B,Respuesta!$E:$E)))</f>
        <v/>
      </c>
      <c r="H25" s="115"/>
      <c r="I25" s="115"/>
      <c r="J25" s="2"/>
      <c r="K25" s="2"/>
      <c r="L25" s="5"/>
      <c r="M25" s="5"/>
      <c r="N25" s="5"/>
      <c r="O25" s="5"/>
      <c r="P25" s="5"/>
      <c r="Q25" s="5"/>
      <c r="R25" s="5"/>
      <c r="W25" s="27" t="str">
        <v>1172</v>
      </c>
      <c r="X25" s="27" t="str">
        <f>_xlfn.XLOOKUP(W25,Respuesta!B:B,Respuesta!H:H)</f>
        <v>Si</v>
      </c>
      <c r="Y25" s="27">
        <f>_xlfn.XLOOKUP(W25,Respuesta!B:B,Respuesta!C:C)</f>
        <v>117</v>
      </c>
      <c r="AB25" t="str">
        <v>1172</v>
      </c>
      <c r="AD25">
        <v>117</v>
      </c>
    </row>
    <row r="26" spans="1:30" ht="30" customHeight="1">
      <c r="A26" s="5"/>
      <c r="B26" s="2"/>
      <c r="C26" s="2"/>
      <c r="D26" s="39" t="str">
        <f t="shared" si="0"/>
        <v/>
      </c>
      <c r="E26" s="39" t="str">
        <f>IF(IFERROR(_xlfn.XLOOKUP($D26,Respuesta!$C:$C,Respuesta!$A:$A),0) = 0,"", _xlfn.XLOOKUP($D26,Respuesta!$C:$C,Respuesta!$A:$A))</f>
        <v/>
      </c>
      <c r="F26" s="37" t="str">
        <f>IF(IFERROR(_xlfn.XLOOKUP($AB27,Respuesta!$B:$B,Respuesta!$I:$I),0) = 0,"", _xlfn.XLOOKUP($AB27,Respuesta!$B:$B,Respuesta!$I:$I))</f>
        <v/>
      </c>
      <c r="G26" s="37" t="str">
        <f>IF(IFERROR(_xlfn.XLOOKUP($AB27,Respuesta!$B:$B,Respuesta!$E:$E),0) =0,"",(_xlfn.XLOOKUP($AB27,Respuesta!$B:$B,Respuesta!$E:$E)))</f>
        <v/>
      </c>
      <c r="H26" s="115"/>
      <c r="I26" s="115"/>
      <c r="J26" s="2"/>
      <c r="K26" s="2"/>
      <c r="L26" s="5"/>
      <c r="M26" s="5"/>
      <c r="N26" s="5"/>
      <c r="O26" s="5"/>
      <c r="P26" s="5"/>
      <c r="Q26" s="5"/>
      <c r="R26" s="5"/>
      <c r="W26" s="27" t="str">
        <v>1182</v>
      </c>
      <c r="X26" s="27"/>
      <c r="Y26" s="27"/>
    </row>
    <row r="27" spans="1:30" ht="30" customHeight="1">
      <c r="A27" s="5"/>
      <c r="B27" s="2"/>
      <c r="C27" s="2"/>
      <c r="D27" s="39" t="str">
        <f t="shared" si="0"/>
        <v/>
      </c>
      <c r="E27" s="39" t="str">
        <f>IF(IFERROR(_xlfn.XLOOKUP($D27,Respuesta!$C:$C,Respuesta!$A:$A),0) = 0,"", _xlfn.XLOOKUP($D27,Respuesta!$C:$C,Respuesta!$A:$A))</f>
        <v/>
      </c>
      <c r="F27" s="37" t="str">
        <f>IF(IFERROR(_xlfn.XLOOKUP($AB28,Respuesta!$B:$B,Respuesta!$I:$I),0) = 0,"", _xlfn.XLOOKUP($AB28,Respuesta!$B:$B,Respuesta!$I:$I))</f>
        <v/>
      </c>
      <c r="G27" s="37" t="str">
        <f>IF(IFERROR(_xlfn.XLOOKUP($AB28,Respuesta!$B:$B,Respuesta!$E:$E),0) =0,"",(_xlfn.XLOOKUP($AB28,Respuesta!$B:$B,Respuesta!$E:$E)))</f>
        <v/>
      </c>
      <c r="H27" s="115"/>
      <c r="I27" s="115"/>
      <c r="J27" s="2"/>
      <c r="K27" s="2"/>
      <c r="L27" s="5"/>
      <c r="M27" s="5"/>
      <c r="N27" s="5"/>
      <c r="O27" s="5"/>
      <c r="P27" s="5"/>
      <c r="Q27" s="5"/>
      <c r="R27" s="5"/>
      <c r="W27" s="27" t="str">
        <v>1192</v>
      </c>
      <c r="X27" s="27"/>
      <c r="Y27" s="27"/>
    </row>
    <row r="28" spans="1:30" ht="30" customHeight="1">
      <c r="A28" s="5"/>
      <c r="B28" s="2"/>
      <c r="C28" s="2"/>
      <c r="D28" s="39" t="str">
        <f t="shared" si="0"/>
        <v/>
      </c>
      <c r="E28" s="39" t="str">
        <f>IF(IFERROR(_xlfn.XLOOKUP($D28,Respuesta!$C:$C,Respuesta!$A:$A),0) = 0,"", _xlfn.XLOOKUP($D28,Respuesta!$C:$C,Respuesta!$A:$A))</f>
        <v/>
      </c>
      <c r="F28" s="37" t="str">
        <f>IF(IFERROR(_xlfn.XLOOKUP($AB29,Respuesta!$B:$B,Respuesta!$I:$I),0) = 0,"", _xlfn.XLOOKUP($AB29,Respuesta!$B:$B,Respuesta!$I:$I))</f>
        <v/>
      </c>
      <c r="G28" s="37" t="str">
        <f>IF(IFERROR(_xlfn.XLOOKUP($AB29,Respuesta!$B:$B,Respuesta!$E:$E),0) =0,"",(_xlfn.XLOOKUP($AB29,Respuesta!$B:$B,Respuesta!$E:$E)))</f>
        <v/>
      </c>
      <c r="H28" s="115"/>
      <c r="I28" s="115"/>
      <c r="J28" s="2"/>
      <c r="K28" s="2"/>
      <c r="L28" s="5"/>
      <c r="M28" s="5"/>
      <c r="N28" s="5"/>
      <c r="O28" s="5"/>
      <c r="P28" s="5"/>
      <c r="Q28" s="5"/>
      <c r="R28" s="5"/>
      <c r="W28" s="27" t="str">
        <v>1201</v>
      </c>
      <c r="X28" s="27"/>
      <c r="Y28" s="27"/>
    </row>
    <row r="29" spans="1:30" ht="30" customHeight="1">
      <c r="A29" s="5"/>
      <c r="D29" s="39" t="str">
        <f>IF(AD30 = 0,"", AD30 )</f>
        <v/>
      </c>
      <c r="E29" s="39" t="str">
        <f>IF(IFERROR(_xlfn.XLOOKUP($D29,Respuesta!$C:$C,Respuesta!$A:$A),0) = 0,"", _xlfn.XLOOKUP($D29,Respuesta!$C:$C,Respuesta!$A:$A))</f>
        <v/>
      </c>
      <c r="F29" s="37" t="str">
        <f>IF(IFERROR(_xlfn.XLOOKUP($AB30,Respuesta!$B:$B,Respuesta!$I:$I),0) = 0,"", _xlfn.XLOOKUP($AB30,Respuesta!$B:$B,Respuesta!$I:$I))</f>
        <v/>
      </c>
      <c r="G29" s="37" t="str">
        <f>IF(IFERROR(_xlfn.XLOOKUP($AB30,Respuesta!$B:$B,Respuesta!$E:$E),0) =0,"",(_xlfn.XLOOKUP($AB30,Respuesta!$B:$B,Respuesta!$E:$E)))</f>
        <v/>
      </c>
      <c r="H29" s="115"/>
      <c r="I29" s="115"/>
      <c r="W29" s="27" t="str">
        <v>1212</v>
      </c>
      <c r="X29" s="27"/>
      <c r="Y29" s="27"/>
    </row>
    <row r="30" spans="1:30" s="2" customFormat="1" ht="30" customHeight="1">
      <c r="A30" s="5"/>
      <c r="D30" s="39" t="str">
        <f>IF(AD30 = 0,"", AD30 )</f>
        <v/>
      </c>
      <c r="E30" s="39" t="str">
        <f>IF(IFERROR(_xlfn.XLOOKUP($D30,Respuesta!$C:$C,Respuesta!$A:$A),0) = 0,"", _xlfn.XLOOKUP($D30,Respuesta!$C:$C,Respuesta!$A:$A))</f>
        <v/>
      </c>
      <c r="F30" s="34"/>
      <c r="G30" s="37" t="str">
        <f>IF(IFERROR(_xlfn.XLOOKUP($AB31,Respuesta!$B:$B,Respuesta!$E:$E),0) =0,"",(_xlfn.XLOOKUP($AB31,Respuesta!$B:$B,Respuesta!$E:$E)))</f>
        <v/>
      </c>
      <c r="H30" s="34"/>
      <c r="I30" s="34"/>
      <c r="W30" s="27"/>
      <c r="X30" s="27"/>
      <c r="Y30" s="27"/>
    </row>
    <row r="31" spans="1:30" ht="30" customHeight="1">
      <c r="A31" s="5"/>
      <c r="D31" s="3" t="str">
        <f t="shared" ref="D31:D36" si="1">IF(AD32 = 0,"", AD32 )</f>
        <v/>
      </c>
      <c r="E31" s="3" t="str">
        <f>IF(IFERROR(_xlfn.XLOOKUP($D31,Respuesta!$C:$C,Respuesta!$A:$A),0) = 0,"", _xlfn.XLOOKUP($D31,Respuesta!$C:$C,Respuesta!$A:$A))</f>
        <v/>
      </c>
      <c r="F31" s="32"/>
      <c r="G31" s="33" t="str">
        <f>IF(IFERROR(_xlfn.XLOOKUP($AB32,Respuesta!$B:$B,Respuesta!$E:$E),0) =0,"",(_xlfn.XLOOKUP($AB32,Respuesta!$B:$B,Respuesta!$E:$E)))</f>
        <v/>
      </c>
      <c r="H31" s="32"/>
      <c r="I31" s="34"/>
      <c r="W31" s="27"/>
      <c r="X31" s="27"/>
      <c r="Y31" s="27"/>
    </row>
    <row r="32" spans="1:30" s="5" customFormat="1" ht="30" customHeight="1">
      <c r="D32" s="68" t="str">
        <f t="shared" si="1"/>
        <v/>
      </c>
      <c r="E32" s="68" t="str">
        <f>IF(IFERROR(_xlfn.XLOOKUP($D32,Respuesta!$C:$C,Respuesta!$A:$A),0) = 0,"", _xlfn.XLOOKUP($D32,Respuesta!$C:$C,Respuesta!$A:$A))</f>
        <v/>
      </c>
      <c r="F32" s="35"/>
      <c r="G32" s="36" t="str">
        <f>IF(IFERROR(_xlfn.XLOOKUP($AB33,Respuesta!$B:$B,Respuesta!$E:$E),0) =0,"",(_xlfn.XLOOKUP($AB33,Respuesta!$B:$B,Respuesta!$E:$E)))</f>
        <v/>
      </c>
      <c r="H32" s="35"/>
      <c r="I32" s="38"/>
      <c r="W32" s="11"/>
      <c r="X32" s="11"/>
      <c r="Y32" s="11"/>
    </row>
    <row r="33" spans="4:25" s="5" customFormat="1" ht="30" hidden="1" customHeight="1">
      <c r="D33" s="68" t="str">
        <f t="shared" si="1"/>
        <v/>
      </c>
      <c r="E33" s="68" t="str">
        <f>IF(IFERROR(_xlfn.XLOOKUP($D33,Respuesta!$C:$C,Respuesta!$A:$A),0) = 0,"", _xlfn.XLOOKUP($D33,Respuesta!$C:$C,Respuesta!$A:$A))</f>
        <v/>
      </c>
      <c r="F33" s="35"/>
      <c r="G33" s="36" t="str">
        <f>IF(IFERROR(_xlfn.XLOOKUP($AB34,Respuesta!$B:$B,Respuesta!$E:$E),0) =0,"",(_xlfn.XLOOKUP($AB34,Respuesta!$B:$B,Respuesta!$E:$E)))</f>
        <v/>
      </c>
      <c r="H33" s="35"/>
      <c r="I33" s="38"/>
      <c r="W33" s="11"/>
      <c r="X33" s="11"/>
      <c r="Y33" s="11"/>
    </row>
    <row r="34" spans="4:25" s="5" customFormat="1" ht="30" hidden="1" customHeight="1">
      <c r="D34" s="68" t="str">
        <f t="shared" si="1"/>
        <v/>
      </c>
      <c r="E34" s="68" t="str">
        <f>IF(IFERROR(_xlfn.XLOOKUP($D34,Respuesta!$C:$C,Respuesta!$A:$A),0) = 0,"", _xlfn.XLOOKUP($D34,Respuesta!$C:$C,Respuesta!$A:$A))</f>
        <v/>
      </c>
      <c r="F34" s="35"/>
      <c r="G34" s="36" t="str">
        <f>IF(IFERROR(_xlfn.XLOOKUP($AB35,Respuesta!$B:$B,Respuesta!$E:$E),0) =0,"",(_xlfn.XLOOKUP($AB35,Respuesta!$B:$B,Respuesta!$E:$E)))</f>
        <v/>
      </c>
      <c r="H34" s="35"/>
      <c r="I34" s="38"/>
      <c r="W34" s="11"/>
      <c r="X34" s="11"/>
      <c r="Y34" s="11"/>
    </row>
    <row r="35" spans="4:25" s="5" customFormat="1" ht="30" hidden="1" customHeight="1">
      <c r="D35" s="68" t="str">
        <f t="shared" si="1"/>
        <v/>
      </c>
      <c r="E35" s="68" t="str">
        <f>IF(IFERROR(_xlfn.XLOOKUP($D35,Respuesta!$C:$C,Respuesta!$A:$A),0) = 0,"", _xlfn.XLOOKUP($D35,Respuesta!$C:$C,Respuesta!$A:$A))</f>
        <v/>
      </c>
      <c r="F35" s="35"/>
      <c r="G35" s="36" t="str">
        <f>IF(IFERROR(_xlfn.XLOOKUP($AB36,Respuesta!$B:$B,Respuesta!$E:$E),0) =0,"",(_xlfn.XLOOKUP($AB36,Respuesta!$B:$B,Respuesta!$E:$E)))</f>
        <v/>
      </c>
      <c r="H35" s="35"/>
      <c r="I35" s="38"/>
      <c r="W35" s="11"/>
      <c r="X35" s="11"/>
      <c r="Y35" s="11"/>
    </row>
    <row r="36" spans="4:25" s="5" customFormat="1" ht="30" hidden="1" customHeight="1">
      <c r="D36" s="68" t="str">
        <f t="shared" si="1"/>
        <v/>
      </c>
      <c r="E36" s="68" t="str">
        <f>IF(IFERROR(_xlfn.XLOOKUP($D36,Respuesta!$C:$C,Respuesta!$A:$A),0) = 0,"", _xlfn.XLOOKUP($D36,Respuesta!$C:$C,Respuesta!$A:$A))</f>
        <v/>
      </c>
      <c r="F36" s="35"/>
      <c r="G36" s="36" t="str">
        <f>IF(IFERROR(_xlfn.XLOOKUP($AB37,Respuesta!$B:$B,Respuesta!$E:$E),0) =0,"",(_xlfn.XLOOKUP($AB37,Respuesta!$B:$B,Respuesta!$E:$E)))</f>
        <v/>
      </c>
      <c r="H36" s="35"/>
      <c r="I36" s="38"/>
      <c r="W36" s="11"/>
      <c r="X36" s="11"/>
      <c r="Y36" s="11"/>
    </row>
    <row r="37" spans="4:25" s="5" customFormat="1" ht="14.4" hidden="1" customHeight="1"/>
    <row r="38" spans="4:25" s="5" customFormat="1" ht="14.4" hidden="1" customHeight="1"/>
    <row r="39" spans="4:25" s="5" customFormat="1" ht="14.4" hidden="1" customHeight="1"/>
    <row r="40" spans="4:25" s="5" customFormat="1" ht="14.4" hidden="1" customHeight="1"/>
    <row r="41" spans="4:25" s="5" customFormat="1" ht="14.4" hidden="1" customHeight="1"/>
    <row r="42" spans="4:25" s="5" customFormat="1" ht="14.4" hidden="1" customHeight="1"/>
    <row r="43" spans="4:25" s="5" customFormat="1" ht="14.4" hidden="1" customHeight="1"/>
  </sheetData>
  <sheetProtection algorithmName="SHA-512" hashValue="lmwa8IYOLrox/vhrYmIjCTeg3piTEUMtnf8OpxUINHfrXwcTl0nvSm3S9W7pslNeDxw1BL3Y9lnUeGYF2lquxw==" saltValue="83CS/0J2/kEELOma1AqSTQ==" spinCount="100000" sheet="1" objects="1" scenarios="1"/>
  <pageMargins left="0.7" right="0.7" top="0.75" bottom="0.75" header="0.3" footer="0.3"/>
  <pageSetup orientation="portrait" r:id="rId1"/>
  <drawing r:id="rId2"/>
  <tableParts count="1">
    <tablePart r:id="rId3"/>
  </tablePar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4E465-A498-438B-8A5F-5A57AFC990C5}">
  <sheetPr codeName="Sheet26">
    <tabColor rgb="FF78BE20"/>
  </sheetPr>
  <dimension ref="A1:V39"/>
  <sheetViews>
    <sheetView showGridLines="0" zoomScale="80" zoomScaleNormal="80" workbookViewId="0">
      <selection activeCell="K7" sqref="K7"/>
    </sheetView>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7" width="8.88671875" hidden="1" customWidth="1"/>
    <col min="18" max="18" width="9" hidden="1" customWidth="1"/>
    <col min="19"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122</v>
      </c>
      <c r="E8" s="25" t="s">
        <v>371</v>
      </c>
      <c r="F8" s="63">
        <f>_xlfn.XLOOKUP($D8,Respuesta!$C:$C,Respuesta!$A:$A)</f>
        <v>7.1</v>
      </c>
      <c r="G8" s="26"/>
      <c r="H8" s="22" t="str">
        <f>_xlfn.XLOOKUP($D8,Preguntas!$C:$C,Preguntas!$D:$D)</f>
        <v>Do I have a management plan?</v>
      </c>
      <c r="I8" s="2"/>
      <c r="J8" s="2"/>
      <c r="K8" s="2"/>
      <c r="L8" s="2"/>
      <c r="M8" s="5"/>
      <c r="N8" s="5"/>
      <c r="O8" s="5"/>
      <c r="P8" s="5"/>
      <c r="Q8" s="5"/>
      <c r="R8" s="5"/>
      <c r="S8" s="5"/>
      <c r="T8" s="114"/>
    </row>
    <row r="9" spans="1:22" ht="23.4" customHeight="1">
      <c r="A9" s="5"/>
      <c r="B9" s="2"/>
      <c r="G9" s="2"/>
      <c r="H9" s="2"/>
      <c r="I9" s="132" t="str">
        <f>_xlfn.XLOOKUP(V9,Respuesta!$B:$B,Respuesta!$E:$E)</f>
        <v>Thank you. Continue with the next question.</v>
      </c>
      <c r="J9" s="133"/>
      <c r="K9" s="133"/>
      <c r="L9" s="133"/>
      <c r="M9" s="5"/>
      <c r="N9" s="5"/>
      <c r="O9" s="5"/>
      <c r="P9" s="5"/>
      <c r="Q9" s="5"/>
      <c r="R9" s="5"/>
      <c r="S9" s="5"/>
      <c r="T9" s="114">
        <v>1</v>
      </c>
      <c r="U9">
        <f>+D8</f>
        <v>122</v>
      </c>
      <c r="V9" t="str">
        <f>_xlfn.CONCAT(U9,T9)</f>
        <v>1221</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123</v>
      </c>
      <c r="E11" s="12" t="s">
        <v>371</v>
      </c>
      <c r="F11" s="45">
        <f>_xlfn.XLOOKUP($D11,Respuesta!$C:$C,Respuesta!$A:$A)</f>
        <v>7.1</v>
      </c>
      <c r="G11" s="2"/>
      <c r="H11" s="22" t="str">
        <f>_xlfn.XLOOKUP($D11,Preguntas!$C:$C,Preguntas!$D:$D)</f>
        <v>Does my management plan identify the objectiv of the management ?</v>
      </c>
      <c r="I11" s="2"/>
      <c r="J11" s="2"/>
      <c r="K11" s="2"/>
      <c r="L11" s="2"/>
      <c r="M11" s="5"/>
      <c r="N11" s="5"/>
      <c r="O11" s="5"/>
      <c r="P11" s="5"/>
      <c r="Q11" s="5"/>
      <c r="R11" s="5"/>
      <c r="S11" s="5"/>
      <c r="T11" s="114"/>
    </row>
    <row r="12" spans="1:22" ht="26.4" customHeight="1">
      <c r="A12" s="5"/>
      <c r="B12" s="2"/>
      <c r="G12" s="2"/>
      <c r="H12" s="2"/>
      <c r="I12" s="134" t="str">
        <f>_xlfn.XLOOKUP($V12,Respuesta!$B:$B,Respuesta!$E:$E)</f>
        <v>Management Plan includes management objectives.</v>
      </c>
      <c r="J12" s="135"/>
      <c r="K12" s="135"/>
      <c r="L12" s="135"/>
      <c r="M12" s="5"/>
      <c r="N12" s="5"/>
      <c r="O12" s="5"/>
      <c r="P12" s="5"/>
      <c r="Q12" s="5"/>
      <c r="R12" s="5"/>
      <c r="S12" s="5"/>
      <c r="T12" s="114">
        <v>2</v>
      </c>
      <c r="U12">
        <f>D11</f>
        <v>123</v>
      </c>
      <c r="V12" t="str">
        <f>_xlfn.CONCAT(U12,T12)</f>
        <v>1232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124</v>
      </c>
      <c r="E14" s="25" t="s">
        <v>371</v>
      </c>
      <c r="F14" s="63">
        <f>_xlfn.XLOOKUP($D14,Respuesta!$C:$C,Respuesta!$A:$A)</f>
        <v>7.2</v>
      </c>
      <c r="G14" s="2"/>
      <c r="H14" s="22" t="str">
        <f>_xlfn.XLOOKUP($D14,Preguntas!$C:$C,Preguntas!$D:$D)</f>
        <v>Does my Manegment Plan include the actions I will take to meet the objectcves?</v>
      </c>
      <c r="I14" s="2"/>
      <c r="J14" s="2"/>
      <c r="K14" s="2"/>
      <c r="L14" s="2"/>
      <c r="M14" s="5"/>
      <c r="N14" s="5"/>
      <c r="O14" s="5"/>
      <c r="P14" s="5"/>
      <c r="Q14" s="5"/>
      <c r="R14" s="5"/>
      <c r="S14" s="5"/>
      <c r="T14" s="114"/>
    </row>
    <row r="15" spans="1:22" ht="28.8" customHeight="1">
      <c r="A15" s="5"/>
      <c r="B15" s="2"/>
      <c r="G15" s="2"/>
      <c r="H15" s="2"/>
      <c r="I15" s="134" t="str">
        <f>_xlfn.XLOOKUP($V15,Respuesta!$B:$B,Respuesta!$E:$E)</f>
        <v>Management Plan includes activities to meet objectives.</v>
      </c>
      <c r="J15" s="135"/>
      <c r="K15" s="135"/>
      <c r="L15" s="135"/>
      <c r="M15" s="5"/>
      <c r="N15" s="5"/>
      <c r="O15" s="5"/>
      <c r="P15" s="5"/>
      <c r="Q15" s="5"/>
      <c r="R15" s="5"/>
      <c r="S15" s="5"/>
      <c r="T15" s="114">
        <v>2</v>
      </c>
      <c r="U15">
        <f>+D14</f>
        <v>124</v>
      </c>
      <c r="V15" t="str">
        <f>_xlfn.CONCAT(U15,T15)</f>
        <v>1242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125</v>
      </c>
      <c r="E17" s="25" t="s">
        <v>371</v>
      </c>
      <c r="F17" s="63">
        <f>_xlfn.XLOOKUP($D17,Respuesta!$C:$C,Respuesta!$A:$A)</f>
        <v>7.3</v>
      </c>
      <c r="G17" s="2"/>
      <c r="H17" s="7" t="str">
        <f>_xlfn.XLOOKUP($D17,Preguntas!$C:$C,Preguntas!$D:$D)</f>
        <v>Does my Management Plan include goals that I can track over time? Do I monitor if the plan is followed?</v>
      </c>
      <c r="I17" s="2"/>
      <c r="J17" s="2"/>
      <c r="K17" s="2"/>
      <c r="L17" s="2"/>
      <c r="M17" s="5"/>
      <c r="N17" s="5"/>
      <c r="O17" s="5"/>
      <c r="P17" s="5"/>
      <c r="Q17" s="11"/>
      <c r="R17" s="5"/>
      <c r="S17" s="5"/>
      <c r="T17" s="114"/>
    </row>
    <row r="18" spans="1:22" ht="33.6" customHeight="1">
      <c r="A18" s="5"/>
      <c r="B18" s="2"/>
      <c r="G18" s="2"/>
      <c r="H18" s="2"/>
      <c r="I18" s="134" t="str">
        <f>_xlfn.XLOOKUP($V18,Respuesta!$B:$B,Respuesta!$E:$E)</f>
        <v>Management Plan includes goals that I can track over time</v>
      </c>
      <c r="J18" s="135"/>
      <c r="K18" s="135"/>
      <c r="L18" s="135"/>
      <c r="M18" s="5"/>
      <c r="N18" s="5"/>
      <c r="O18" s="5"/>
      <c r="P18" s="5"/>
      <c r="Q18" s="5"/>
      <c r="R18" s="5"/>
      <c r="S18" s="5"/>
      <c r="T18" s="114">
        <v>2</v>
      </c>
      <c r="U18">
        <f>D17</f>
        <v>125</v>
      </c>
      <c r="V18" t="str">
        <f>_xlfn.CONCAT(U18,T18)</f>
        <v>1252</v>
      </c>
    </row>
    <row r="19" spans="1:22" ht="13.8" customHeight="1">
      <c r="A19" s="5"/>
      <c r="B19" s="2"/>
      <c r="C19" s="2"/>
      <c r="D19" s="2"/>
      <c r="E19" s="2"/>
      <c r="F19" s="2"/>
      <c r="G19" s="2"/>
      <c r="H19" s="2"/>
      <c r="I19" s="2"/>
      <c r="J19" s="2"/>
      <c r="K19" s="2"/>
      <c r="L19" s="2"/>
      <c r="M19" s="5"/>
      <c r="N19" s="5"/>
      <c r="O19" s="5"/>
      <c r="P19" s="5"/>
      <c r="Q19" s="5"/>
      <c r="R19" s="5"/>
      <c r="S19" s="5"/>
      <c r="T19" s="114"/>
    </row>
    <row r="20" spans="1:22" ht="61.8" customHeight="1">
      <c r="A20" s="5"/>
      <c r="B20" s="2"/>
      <c r="C20" s="25" t="s">
        <v>3</v>
      </c>
      <c r="D20" s="67">
        <f>+D17+1</f>
        <v>126</v>
      </c>
      <c r="E20" s="25" t="s">
        <v>371</v>
      </c>
      <c r="F20" s="63">
        <f>_xlfn.XLOOKUP($D20,Respuesta!$C:$C,Respuesta!$A:$A)</f>
        <v>7.4</v>
      </c>
      <c r="G20" s="2"/>
      <c r="H20" s="22" t="str">
        <f>_xlfn.XLOOKUP($D20,Preguntas!$C:$C,Preguntas!$D:$D)</f>
        <v>Do I review my Management Plan every 5 years, or when required by law?</v>
      </c>
      <c r="I20" s="2"/>
      <c r="J20" s="2"/>
      <c r="K20" s="2"/>
      <c r="L20" s="2"/>
      <c r="M20" s="5"/>
      <c r="N20" s="5"/>
      <c r="O20" s="5"/>
      <c r="P20" s="5"/>
      <c r="Q20" s="5"/>
      <c r="R20" s="5"/>
      <c r="S20" s="5"/>
      <c r="T20" s="114"/>
    </row>
    <row r="21" spans="1:22" ht="33.6" customHeight="1">
      <c r="A21" s="5"/>
      <c r="B21" s="2"/>
      <c r="G21" s="2"/>
      <c r="H21" s="2"/>
      <c r="I21" s="134" t="str">
        <f>_xlfn.XLOOKUP($V21,Respuesta!$B:$B,Respuesta!$E:$E)</f>
        <v>Rules for carrying out updates and revisions of the Management Plan.</v>
      </c>
      <c r="J21" s="135"/>
      <c r="K21" s="135"/>
      <c r="L21" s="135"/>
      <c r="M21" s="5"/>
      <c r="N21" s="5"/>
      <c r="O21" s="5"/>
      <c r="P21" s="5"/>
      <c r="Q21" s="5"/>
      <c r="R21" s="5"/>
      <c r="S21" s="5"/>
      <c r="T21" s="114">
        <v>2</v>
      </c>
      <c r="U21">
        <f>D20</f>
        <v>126</v>
      </c>
      <c r="V21" t="str">
        <f>_xlfn.CONCAT(U21,T21)</f>
        <v>1262</v>
      </c>
    </row>
    <row r="22" spans="1:22" ht="32.4" customHeight="1">
      <c r="A22" s="5"/>
      <c r="B22" s="27"/>
      <c r="C22" s="64" t="s">
        <v>3</v>
      </c>
      <c r="D22" s="67">
        <f>+D20+1</f>
        <v>127</v>
      </c>
      <c r="E22" s="64" t="s">
        <v>371</v>
      </c>
      <c r="F22" s="66">
        <f>_xlfn.XLOOKUP($D22,Respuesta!$C:$C,Respuesta!$A:$A)</f>
        <v>7.5</v>
      </c>
      <c r="G22" s="27"/>
      <c r="H22" s="61" t="str">
        <f>_xlfn.XLOOKUP($D22,Preguntas!$C:$C,Preguntas!$D:$D)</f>
        <v>Do I publicly communicate a summary of my management objectives (verbally or in writing)?</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40.200000000000003" customHeight="1">
      <c r="A24" s="5"/>
      <c r="B24" s="27"/>
      <c r="C24" s="27"/>
      <c r="D24" s="27"/>
      <c r="E24" s="27"/>
      <c r="F24" s="27"/>
      <c r="G24" s="27"/>
      <c r="H24" s="27"/>
      <c r="I24" s="134" t="str">
        <f>_xlfn.XLOOKUP($V24,Respuesta!$B:$B,Respuesta!$E:$E)</f>
        <v>Publicy available summary of the Management Plan. / Communicate a summary of the management objectives (verbally or in writing)</v>
      </c>
      <c r="J24" s="135"/>
      <c r="K24" s="135"/>
      <c r="L24" s="135"/>
      <c r="M24" s="5"/>
      <c r="N24" s="5"/>
      <c r="O24" s="5"/>
      <c r="P24" s="5"/>
      <c r="Q24" s="5"/>
      <c r="R24" s="5"/>
      <c r="S24" s="5"/>
      <c r="T24" s="114">
        <v>2</v>
      </c>
      <c r="U24">
        <f>D22</f>
        <v>127</v>
      </c>
      <c r="V24" t="str">
        <f>_xlfn.CONCAT(U24,T24)</f>
        <v>1272</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128</v>
      </c>
      <c r="E26" s="64" t="s">
        <v>371</v>
      </c>
      <c r="F26" s="66">
        <f>_xlfn.XLOOKUP($D26,Respuesta!$C:$C,Respuesta!$A:$A)</f>
        <v>7.6</v>
      </c>
      <c r="G26" s="27"/>
      <c r="H26" s="61" t="str">
        <f>_xlfn.XLOOKUP($D26,Preguntas!$C:$C,Preguntas!$D:$D)</f>
        <v>Are there people affected by, or interested in, my forest management?</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18.600000000000001" customHeight="1">
      <c r="A28" s="5"/>
      <c r="B28" s="27"/>
      <c r="C28" s="27"/>
      <c r="D28" s="27"/>
      <c r="E28" s="27"/>
      <c r="F28" s="27"/>
      <c r="G28" s="27"/>
      <c r="H28" s="27"/>
      <c r="I28" s="132" t="str">
        <f>_xlfn.XLOOKUP($V28,Respuesta!$B:$B,Respuesta!$E:$E)</f>
        <v>Thank you. Continue with the next question.</v>
      </c>
      <c r="J28" s="133"/>
      <c r="K28" s="133"/>
      <c r="L28" s="133"/>
      <c r="M28" s="5"/>
      <c r="N28" s="5"/>
      <c r="O28" s="5"/>
      <c r="P28" s="5"/>
      <c r="Q28" s="5"/>
      <c r="R28" s="5"/>
      <c r="S28" s="5"/>
      <c r="T28" s="114">
        <v>2</v>
      </c>
      <c r="U28">
        <f>D26</f>
        <v>128</v>
      </c>
      <c r="V28" t="str">
        <f>_xlfn.CONCAT(U28,T28)</f>
        <v>1282</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129</v>
      </c>
      <c r="E30" s="64" t="s">
        <v>371</v>
      </c>
      <c r="F30" s="66">
        <f>_xlfn.XLOOKUP($D30,Respuesta!$C:$C,Respuesta!$A:$A)</f>
        <v>7.6</v>
      </c>
      <c r="G30" s="27"/>
      <c r="H30" s="61" t="str">
        <f>_xlfn.XLOOKUP($D30,Preguntas!$C:$C,Preguntas!$D:$D)</f>
        <v>If it is requested, do I informe and consult them about my management activities?</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55.2" customHeight="1">
      <c r="A32" s="5"/>
      <c r="B32" s="27"/>
      <c r="C32" s="27"/>
      <c r="D32" s="27"/>
      <c r="E32" s="27"/>
      <c r="F32" s="27"/>
      <c r="G32" s="27"/>
      <c r="H32" s="27"/>
      <c r="I32" s="132" t="str">
        <f>_xlfn.XLOOKUP($V32,Respuesta!$B:$B,Respuesta!$E:$E)</f>
        <v>Register meetings with stakehoilders / Engage affected stakeholders in magnagement planning and monitoring and inform interested stakeholders about the management activities, if it is requested.</v>
      </c>
      <c r="J32" s="133"/>
      <c r="K32" s="133"/>
      <c r="L32" s="133"/>
      <c r="M32" s="5"/>
      <c r="N32" s="5"/>
      <c r="O32" s="5"/>
      <c r="P32" s="5"/>
      <c r="Q32" s="5"/>
      <c r="R32" s="5"/>
      <c r="S32" s="5"/>
      <c r="T32" s="114">
        <v>2</v>
      </c>
      <c r="U32">
        <f>D30</f>
        <v>129</v>
      </c>
      <c r="V32" t="str">
        <f>_xlfn.CONCAT(U32,T32)</f>
        <v>1292</v>
      </c>
    </row>
    <row r="33" spans="1:20" ht="14.4" customHeight="1">
      <c r="A33" s="5"/>
      <c r="B33" s="27"/>
      <c r="C33" s="27"/>
      <c r="D33" s="27"/>
      <c r="E33" s="27"/>
      <c r="F33" s="27"/>
      <c r="G33" s="27"/>
      <c r="H33" s="27"/>
      <c r="M33" s="5"/>
      <c r="N33" s="5"/>
      <c r="O33" s="5"/>
      <c r="P33" s="5"/>
      <c r="Q33" s="5"/>
      <c r="R33" s="5"/>
      <c r="S33" s="5"/>
      <c r="T33" s="114"/>
    </row>
    <row r="34" spans="1:20" ht="14.4" customHeight="1">
      <c r="A34" s="5"/>
      <c r="B34" s="27"/>
      <c r="C34" s="27"/>
      <c r="D34" s="27"/>
      <c r="E34" s="27"/>
      <c r="F34" s="27"/>
      <c r="G34" s="27"/>
      <c r="H34" s="27"/>
      <c r="M34" s="5"/>
      <c r="N34" s="5"/>
      <c r="O34" s="5"/>
      <c r="P34" s="5"/>
      <c r="Q34" s="5"/>
      <c r="R34" s="5"/>
      <c r="S34" s="5"/>
    </row>
    <row r="35" spans="1:20" s="5" customFormat="1" ht="14.4" customHeight="1">
      <c r="B35" s="11"/>
      <c r="C35" s="11"/>
      <c r="D35" s="11"/>
      <c r="E35" s="11"/>
      <c r="F35" s="11"/>
      <c r="G35" s="11"/>
      <c r="H35" s="11"/>
    </row>
    <row r="36" spans="1:20" ht="14.4" hidden="1" customHeight="1">
      <c r="T36">
        <v>3</v>
      </c>
    </row>
    <row r="39" spans="1:20" ht="14.4" hidden="1" customHeight="1">
      <c r="T39">
        <v>3</v>
      </c>
    </row>
  </sheetData>
  <sheetProtection algorithmName="SHA-512" hashValue="Qh9OZ3yAJuympMRW52iMIHsu3w1dZySQRoR2Sca/LoClOWvjA1yfBF9jr9JKf0AdlWYeuB1TABWa2WD+6YE2og==" saltValue="uumUpP9ud4h/SojA9USJeA==" spinCount="100000" sheet="1" objects="1" scenarios="1"/>
  <mergeCells count="8">
    <mergeCell ref="I28:L28"/>
    <mergeCell ref="I32:L32"/>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34817" r:id="rId4" name="OptionButton1">
          <controlPr defaultSize="0" autoLine="0" autoPict="0" r:id="rId5">
            <anchor moveWithCells="1">
              <from>
                <xdr:col>7</xdr:col>
                <xdr:colOff>76200</xdr:colOff>
                <xdr:row>8</xdr:row>
                <xdr:rowOff>76200</xdr:rowOff>
              </from>
              <to>
                <xdr:col>7</xdr:col>
                <xdr:colOff>533400</xdr:colOff>
                <xdr:row>9</xdr:row>
                <xdr:rowOff>7620</xdr:rowOff>
              </to>
            </anchor>
          </controlPr>
        </control>
      </mc:Choice>
      <mc:Fallback>
        <control shapeId="34817" r:id="rId4" name="OptionButton1"/>
      </mc:Fallback>
    </mc:AlternateContent>
    <mc:AlternateContent xmlns:mc="http://schemas.openxmlformats.org/markup-compatibility/2006">
      <mc:Choice Requires="x14">
        <control shapeId="34818" r:id="rId6" name="OptionButton2">
          <controlPr defaultSize="0" autoLine="0" autoPict="0" r:id="rId7">
            <anchor moveWithCells="1">
              <from>
                <xdr:col>7</xdr:col>
                <xdr:colOff>1844040</xdr:colOff>
                <xdr:row>8</xdr:row>
                <xdr:rowOff>76200</xdr:rowOff>
              </from>
              <to>
                <xdr:col>7</xdr:col>
                <xdr:colOff>3124200</xdr:colOff>
                <xdr:row>9</xdr:row>
                <xdr:rowOff>53340</xdr:rowOff>
              </to>
            </anchor>
          </controlPr>
        </control>
      </mc:Choice>
      <mc:Fallback>
        <control shapeId="34818" r:id="rId6" name="OptionButton2"/>
      </mc:Fallback>
    </mc:AlternateContent>
    <mc:AlternateContent xmlns:mc="http://schemas.openxmlformats.org/markup-compatibility/2006">
      <mc:Choice Requires="x14">
        <control shapeId="34819" r:id="rId8" name="OptionButton3">
          <controlPr defaultSize="0" autoLine="0" autoPict="0" r:id="rId9">
            <anchor moveWithCells="1">
              <from>
                <xdr:col>7</xdr:col>
                <xdr:colOff>76200</xdr:colOff>
                <xdr:row>11</xdr:row>
                <xdr:rowOff>144780</xdr:rowOff>
              </from>
              <to>
                <xdr:col>7</xdr:col>
                <xdr:colOff>533400</xdr:colOff>
                <xdr:row>12</xdr:row>
                <xdr:rowOff>38100</xdr:rowOff>
              </to>
            </anchor>
          </controlPr>
        </control>
      </mc:Choice>
      <mc:Fallback>
        <control shapeId="34819" r:id="rId8" name="OptionButton3"/>
      </mc:Fallback>
    </mc:AlternateContent>
    <mc:AlternateContent xmlns:mc="http://schemas.openxmlformats.org/markup-compatibility/2006">
      <mc:Choice Requires="x14">
        <control shapeId="34820" r:id="rId10" name="OptionButton4">
          <controlPr defaultSize="0" autoLine="0" autoPict="0" r:id="rId11">
            <anchor moveWithCells="1">
              <from>
                <xdr:col>7</xdr:col>
                <xdr:colOff>1844040</xdr:colOff>
                <xdr:row>11</xdr:row>
                <xdr:rowOff>144780</xdr:rowOff>
              </from>
              <to>
                <xdr:col>7</xdr:col>
                <xdr:colOff>3124200</xdr:colOff>
                <xdr:row>12</xdr:row>
                <xdr:rowOff>38100</xdr:rowOff>
              </to>
            </anchor>
          </controlPr>
        </control>
      </mc:Choice>
      <mc:Fallback>
        <control shapeId="34820" r:id="rId10" name="OptionButton4"/>
      </mc:Fallback>
    </mc:AlternateContent>
    <mc:AlternateContent xmlns:mc="http://schemas.openxmlformats.org/markup-compatibility/2006">
      <mc:Choice Requires="x14">
        <control shapeId="34821" r:id="rId12" name="OptionButton5">
          <controlPr defaultSize="0" autoLine="0" autoPict="0" r:id="rId13">
            <anchor moveWithCells="1">
              <from>
                <xdr:col>7</xdr:col>
                <xdr:colOff>106680</xdr:colOff>
                <xdr:row>14</xdr:row>
                <xdr:rowOff>137160</xdr:rowOff>
              </from>
              <to>
                <xdr:col>7</xdr:col>
                <xdr:colOff>563880</xdr:colOff>
                <xdr:row>15</xdr:row>
                <xdr:rowOff>0</xdr:rowOff>
              </to>
            </anchor>
          </controlPr>
        </control>
      </mc:Choice>
      <mc:Fallback>
        <control shapeId="34821" r:id="rId12" name="OptionButton5"/>
      </mc:Fallback>
    </mc:AlternateContent>
    <mc:AlternateContent xmlns:mc="http://schemas.openxmlformats.org/markup-compatibility/2006">
      <mc:Choice Requires="x14">
        <control shapeId="34822" r:id="rId14" name="OptionButton6">
          <controlPr defaultSize="0" autoLine="0" autoPict="0" r:id="rId15">
            <anchor moveWithCells="1">
              <from>
                <xdr:col>7</xdr:col>
                <xdr:colOff>1844040</xdr:colOff>
                <xdr:row>14</xdr:row>
                <xdr:rowOff>137160</xdr:rowOff>
              </from>
              <to>
                <xdr:col>7</xdr:col>
                <xdr:colOff>3124200</xdr:colOff>
                <xdr:row>15</xdr:row>
                <xdr:rowOff>0</xdr:rowOff>
              </to>
            </anchor>
          </controlPr>
        </control>
      </mc:Choice>
      <mc:Fallback>
        <control shapeId="34822" r:id="rId14" name="OptionButton6"/>
      </mc:Fallback>
    </mc:AlternateContent>
    <mc:AlternateContent xmlns:mc="http://schemas.openxmlformats.org/markup-compatibility/2006">
      <mc:Choice Requires="x14">
        <control shapeId="34823" r:id="rId16" name="OptionButton7">
          <controlPr defaultSize="0" autoLine="0" autoPict="0" r:id="rId17">
            <anchor moveWithCells="1">
              <from>
                <xdr:col>7</xdr:col>
                <xdr:colOff>106680</xdr:colOff>
                <xdr:row>17</xdr:row>
                <xdr:rowOff>160020</xdr:rowOff>
              </from>
              <to>
                <xdr:col>7</xdr:col>
                <xdr:colOff>563880</xdr:colOff>
                <xdr:row>17</xdr:row>
                <xdr:rowOff>388620</xdr:rowOff>
              </to>
            </anchor>
          </controlPr>
        </control>
      </mc:Choice>
      <mc:Fallback>
        <control shapeId="34823" r:id="rId16" name="OptionButton7"/>
      </mc:Fallback>
    </mc:AlternateContent>
    <mc:AlternateContent xmlns:mc="http://schemas.openxmlformats.org/markup-compatibility/2006">
      <mc:Choice Requires="x14">
        <control shapeId="34824" r:id="rId18" name="OptionButton8">
          <controlPr defaultSize="0" autoLine="0" autoPict="0" r:id="rId19">
            <anchor moveWithCells="1">
              <from>
                <xdr:col>7</xdr:col>
                <xdr:colOff>1844040</xdr:colOff>
                <xdr:row>17</xdr:row>
                <xdr:rowOff>160020</xdr:rowOff>
              </from>
              <to>
                <xdr:col>7</xdr:col>
                <xdr:colOff>3124200</xdr:colOff>
                <xdr:row>17</xdr:row>
                <xdr:rowOff>388620</xdr:rowOff>
              </to>
            </anchor>
          </controlPr>
        </control>
      </mc:Choice>
      <mc:Fallback>
        <control shapeId="34824" r:id="rId18" name="OptionButton8"/>
      </mc:Fallback>
    </mc:AlternateContent>
    <mc:AlternateContent xmlns:mc="http://schemas.openxmlformats.org/markup-compatibility/2006">
      <mc:Choice Requires="x14">
        <control shapeId="34825"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34825" r:id="rId20" name="OptionButton9"/>
      </mc:Fallback>
    </mc:AlternateContent>
    <mc:AlternateContent xmlns:mc="http://schemas.openxmlformats.org/markup-compatibility/2006">
      <mc:Choice Requires="x14">
        <control shapeId="34826"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34826" r:id="rId22" name="OptionButton10"/>
      </mc:Fallback>
    </mc:AlternateContent>
    <mc:AlternateContent xmlns:mc="http://schemas.openxmlformats.org/markup-compatibility/2006">
      <mc:Choice Requires="x14">
        <control shapeId="34827" r:id="rId24" name="OptionButton11">
          <controlPr defaultSize="0" autoLine="0" r:id="rId25">
            <anchor moveWithCells="1">
              <from>
                <xdr:col>7</xdr:col>
                <xdr:colOff>906780</xdr:colOff>
                <xdr:row>8</xdr:row>
                <xdr:rowOff>76200</xdr:rowOff>
              </from>
              <to>
                <xdr:col>7</xdr:col>
                <xdr:colOff>1409700</xdr:colOff>
                <xdr:row>9</xdr:row>
                <xdr:rowOff>7620</xdr:rowOff>
              </to>
            </anchor>
          </controlPr>
        </control>
      </mc:Choice>
      <mc:Fallback>
        <control shapeId="34827" r:id="rId24" name="OptionButton11"/>
      </mc:Fallback>
    </mc:AlternateContent>
    <mc:AlternateContent xmlns:mc="http://schemas.openxmlformats.org/markup-compatibility/2006">
      <mc:Choice Requires="x14">
        <control shapeId="34828" r:id="rId26" name="OptionButton12">
          <controlPr defaultSize="0" autoLine="0" r:id="rId27">
            <anchor moveWithCells="1">
              <from>
                <xdr:col>7</xdr:col>
                <xdr:colOff>906780</xdr:colOff>
                <xdr:row>11</xdr:row>
                <xdr:rowOff>144780</xdr:rowOff>
              </from>
              <to>
                <xdr:col>7</xdr:col>
                <xdr:colOff>1409700</xdr:colOff>
                <xdr:row>12</xdr:row>
                <xdr:rowOff>38100</xdr:rowOff>
              </to>
            </anchor>
          </controlPr>
        </control>
      </mc:Choice>
      <mc:Fallback>
        <control shapeId="34828" r:id="rId26" name="OptionButton12"/>
      </mc:Fallback>
    </mc:AlternateContent>
    <mc:AlternateContent xmlns:mc="http://schemas.openxmlformats.org/markup-compatibility/2006">
      <mc:Choice Requires="x14">
        <control shapeId="34829" r:id="rId28" name="OptionButton13">
          <controlPr defaultSize="0" autoLine="0" r:id="rId29">
            <anchor moveWithCells="1">
              <from>
                <xdr:col>7</xdr:col>
                <xdr:colOff>906780</xdr:colOff>
                <xdr:row>14</xdr:row>
                <xdr:rowOff>137160</xdr:rowOff>
              </from>
              <to>
                <xdr:col>7</xdr:col>
                <xdr:colOff>1409700</xdr:colOff>
                <xdr:row>15</xdr:row>
                <xdr:rowOff>0</xdr:rowOff>
              </to>
            </anchor>
          </controlPr>
        </control>
      </mc:Choice>
      <mc:Fallback>
        <control shapeId="34829" r:id="rId28" name="OptionButton13"/>
      </mc:Fallback>
    </mc:AlternateContent>
    <mc:AlternateContent xmlns:mc="http://schemas.openxmlformats.org/markup-compatibility/2006">
      <mc:Choice Requires="x14">
        <control shapeId="34830" r:id="rId30" name="OptionButton14">
          <controlPr defaultSize="0" autoLine="0" r:id="rId31">
            <anchor moveWithCells="1">
              <from>
                <xdr:col>7</xdr:col>
                <xdr:colOff>929640</xdr:colOff>
                <xdr:row>17</xdr:row>
                <xdr:rowOff>144780</xdr:rowOff>
              </from>
              <to>
                <xdr:col>7</xdr:col>
                <xdr:colOff>1432560</xdr:colOff>
                <xdr:row>17</xdr:row>
                <xdr:rowOff>373380</xdr:rowOff>
              </to>
            </anchor>
          </controlPr>
        </control>
      </mc:Choice>
      <mc:Fallback>
        <control shapeId="34830" r:id="rId30" name="OptionButton14"/>
      </mc:Fallback>
    </mc:AlternateContent>
    <mc:AlternateContent xmlns:mc="http://schemas.openxmlformats.org/markup-compatibility/2006">
      <mc:Choice Requires="x14">
        <control shapeId="34831"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34831" r:id="rId32" name="OptionButton15"/>
      </mc:Fallback>
    </mc:AlternateContent>
    <mc:AlternateContent xmlns:mc="http://schemas.openxmlformats.org/markup-compatibility/2006">
      <mc:Choice Requires="x14">
        <control shapeId="34832"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34832" r:id="rId34" name="OptionButton16"/>
      </mc:Fallback>
    </mc:AlternateContent>
    <mc:AlternateContent xmlns:mc="http://schemas.openxmlformats.org/markup-compatibility/2006">
      <mc:Choice Requires="x14">
        <control shapeId="34833"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34833" r:id="rId36" name="OptionButton17"/>
      </mc:Fallback>
    </mc:AlternateContent>
    <mc:AlternateContent xmlns:mc="http://schemas.openxmlformats.org/markup-compatibility/2006">
      <mc:Choice Requires="x14">
        <control shapeId="34834"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34834" r:id="rId38" name="OptionButton18"/>
      </mc:Fallback>
    </mc:AlternateContent>
    <mc:AlternateContent xmlns:mc="http://schemas.openxmlformats.org/markup-compatibility/2006">
      <mc:Choice Requires="x14">
        <control shapeId="34835"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34835" r:id="rId40" name="OptionButton19"/>
      </mc:Fallback>
    </mc:AlternateContent>
    <mc:AlternateContent xmlns:mc="http://schemas.openxmlformats.org/markup-compatibility/2006">
      <mc:Choice Requires="x14">
        <control shapeId="34836"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34836" r:id="rId42" name="OptionButton20"/>
      </mc:Fallback>
    </mc:AlternateContent>
    <mc:AlternateContent xmlns:mc="http://schemas.openxmlformats.org/markup-compatibility/2006">
      <mc:Choice Requires="x14">
        <control shapeId="34837"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34837" r:id="rId44" name="OptionButton21"/>
      </mc:Fallback>
    </mc:AlternateContent>
    <mc:AlternateContent xmlns:mc="http://schemas.openxmlformats.org/markup-compatibility/2006">
      <mc:Choice Requires="x14">
        <control shapeId="34838"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34838" r:id="rId46" name="OptionButton22"/>
      </mc:Fallback>
    </mc:AlternateContent>
    <mc:AlternateContent xmlns:mc="http://schemas.openxmlformats.org/markup-compatibility/2006">
      <mc:Choice Requires="x14">
        <control shapeId="34839"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34839" r:id="rId48" name="OptionButton23"/>
      </mc:Fallback>
    </mc:AlternateContent>
    <mc:AlternateContent xmlns:mc="http://schemas.openxmlformats.org/markup-compatibility/2006">
      <mc:Choice Requires="x14">
        <control shapeId="34840"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34840" r:id="rId50" name="OptionButton24"/>
      </mc:Fallback>
    </mc:AlternateContent>
  </control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E4BE7-E295-4649-B8EC-B7E13179E094}">
  <sheetPr codeName="Sheet27">
    <tabColor rgb="FF61A5C2"/>
  </sheetPr>
  <dimension ref="A1:AD49"/>
  <sheetViews>
    <sheetView showGridLines="0" topLeftCell="A2" zoomScale="80" zoomScaleNormal="80" workbookViewId="0">
      <selection activeCell="K7" sqref="K7"/>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20.6640625" customWidth="1"/>
    <col min="7" max="7" width="77.6640625" customWidth="1"/>
    <col min="8" max="8" width="15.5546875" customWidth="1"/>
    <col min="9" max="9" width="14.21875" customWidth="1"/>
    <col min="10" max="10" width="9.88671875" customWidth="1"/>
    <col min="11" max="11" width="21.44140625" customWidth="1"/>
    <col min="12" max="12" width="4.109375" customWidth="1"/>
    <col min="13" max="13" width="3.109375" customWidth="1"/>
    <col min="14" max="14" width="4.44140625" customWidth="1"/>
    <col min="15" max="15" width="2.77734375" customWidth="1"/>
    <col min="16" max="16" width="4.109375" customWidth="1"/>
    <col min="17"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104"/>
      <c r="P1" s="104"/>
      <c r="Q1" s="8"/>
      <c r="R1" s="8"/>
    </row>
    <row r="2" spans="1:30">
      <c r="A2" s="104"/>
      <c r="B2" s="104"/>
      <c r="C2" s="104"/>
      <c r="D2" s="104"/>
      <c r="E2" s="104"/>
      <c r="F2" s="104"/>
      <c r="G2" s="104"/>
      <c r="H2" s="104"/>
      <c r="I2" s="104"/>
      <c r="J2" s="104"/>
      <c r="K2" s="104"/>
      <c r="L2" s="104"/>
      <c r="M2" s="104"/>
      <c r="N2" s="104"/>
      <c r="O2" s="104"/>
      <c r="P2" s="104"/>
      <c r="Q2" s="8"/>
      <c r="R2" s="8"/>
    </row>
    <row r="3" spans="1:30">
      <c r="A3" s="104"/>
      <c r="B3" s="104"/>
      <c r="C3" s="104"/>
      <c r="D3" s="104"/>
      <c r="E3" s="104"/>
      <c r="F3" s="104"/>
      <c r="G3" s="104"/>
      <c r="H3" s="104"/>
      <c r="I3" s="104"/>
      <c r="J3" s="104"/>
      <c r="K3" s="104"/>
      <c r="L3" s="104"/>
      <c r="M3" s="104"/>
      <c r="N3" s="104"/>
      <c r="O3" s="104"/>
      <c r="P3" s="104"/>
      <c r="Q3" s="8"/>
      <c r="R3" s="8"/>
    </row>
    <row r="4" spans="1:30" ht="9.6" customHeight="1">
      <c r="A4" s="104"/>
      <c r="B4" s="104"/>
      <c r="C4" s="104"/>
      <c r="D4" s="104"/>
      <c r="E4" s="104"/>
      <c r="F4" s="104"/>
      <c r="G4" s="104"/>
      <c r="H4" s="104"/>
      <c r="I4" s="104"/>
      <c r="J4" s="104"/>
      <c r="K4" s="104"/>
      <c r="L4" s="104"/>
      <c r="M4" s="104"/>
      <c r="N4" s="104"/>
      <c r="O4" s="104"/>
      <c r="P4" s="104"/>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40.799999999999997" customHeight="1">
      <c r="A7" s="5"/>
      <c r="B7" s="2"/>
      <c r="C7" s="2"/>
      <c r="D7" s="2"/>
      <c r="E7" s="2"/>
      <c r="F7" s="2"/>
      <c r="G7" s="2"/>
      <c r="H7" s="2"/>
      <c r="I7" s="10"/>
      <c r="J7" s="2"/>
      <c r="K7" s="2"/>
      <c r="L7" s="5"/>
      <c r="M7" s="5"/>
      <c r="N7" s="5"/>
      <c r="O7" s="5"/>
      <c r="P7" s="5"/>
      <c r="Q7" s="5"/>
      <c r="R7" s="5"/>
    </row>
    <row r="8" spans="1:30" ht="40.799999999999997" customHeight="1">
      <c r="A8" s="5"/>
      <c r="B8" s="2"/>
      <c r="C8" s="2"/>
      <c r="D8" s="2"/>
      <c r="E8" s="2"/>
      <c r="F8" s="2"/>
      <c r="G8" s="2"/>
      <c r="H8" s="2"/>
      <c r="I8" s="10"/>
      <c r="J8" s="2"/>
      <c r="K8" s="2"/>
      <c r="L8" s="5"/>
      <c r="M8" s="5"/>
      <c r="N8" s="5"/>
      <c r="O8" s="5"/>
      <c r="P8" s="5"/>
      <c r="Q8" s="5"/>
      <c r="R8" s="5"/>
    </row>
    <row r="9" spans="1:30" ht="34.799999999999997" customHeight="1">
      <c r="A9" s="5"/>
      <c r="B9" s="13"/>
      <c r="C9" s="25"/>
      <c r="D9" s="26"/>
      <c r="E9" s="96"/>
      <c r="F9" s="26"/>
      <c r="G9" s="7"/>
      <c r="H9" s="27"/>
      <c r="I9" s="27"/>
      <c r="J9" s="27"/>
      <c r="K9" s="27"/>
      <c r="L9" s="5"/>
      <c r="M9" s="5"/>
      <c r="N9" s="5"/>
      <c r="O9" s="5"/>
      <c r="P9" s="5"/>
      <c r="Q9" s="5"/>
      <c r="R9" s="5"/>
    </row>
    <row r="10" spans="1:30" ht="27" customHeight="1">
      <c r="A10" s="5"/>
      <c r="B10" s="2"/>
      <c r="D10" s="106" t="s">
        <v>2</v>
      </c>
      <c r="E10" s="106" t="s">
        <v>370</v>
      </c>
      <c r="F10" s="106" t="s">
        <v>367</v>
      </c>
      <c r="G10" s="106" t="s">
        <v>368</v>
      </c>
      <c r="H10" s="107" t="s">
        <v>369</v>
      </c>
      <c r="I10" s="107" t="s">
        <v>15</v>
      </c>
      <c r="J10" s="28"/>
      <c r="K10" s="28"/>
      <c r="L10" s="5"/>
      <c r="M10" s="5"/>
      <c r="N10" s="5"/>
      <c r="O10" s="5"/>
      <c r="P10" s="5"/>
      <c r="Q10" s="5"/>
      <c r="R10" s="5"/>
    </row>
    <row r="11" spans="1:30" ht="30" customHeight="1">
      <c r="A11" s="5"/>
      <c r="B11" s="2"/>
      <c r="C11" s="2"/>
      <c r="D11" s="39">
        <f>IF(AD12 = 0,"", AD12 )</f>
        <v>123</v>
      </c>
      <c r="E11" s="39">
        <f>IF(IFERROR(_xlfn.XLOOKUP($D11,Respuesta!$C:$C,Respuesta!$A:$A),0) = 0,"", _xlfn.XLOOKUP($D11,Respuesta!$C:$C,Respuesta!$A:$A))</f>
        <v>7.1</v>
      </c>
      <c r="F11" s="37" t="str">
        <f>IF(IFERROR(_xlfn.XLOOKUP($AB12,Respuesta!$B:$B,Respuesta!$I:$I),0) = 0,"", _xlfn.XLOOKUP($AB12,Respuesta!$B:$B,Respuesta!$I:$I))</f>
        <v>Documents</v>
      </c>
      <c r="G11" s="37" t="str">
        <f>IF(IFERROR(_xlfn.XLOOKUP($AB12,Respuesta!$B:$B,Respuesta!$E:$E),0) =0,"",(_xlfn.XLOOKUP($AB12,Respuesta!$B:$B,Respuesta!$E:$E)))</f>
        <v>Management Plan includes management objectives.</v>
      </c>
      <c r="H11" s="115"/>
      <c r="I11" s="115"/>
      <c r="J11" s="27"/>
      <c r="K11" s="27"/>
      <c r="L11" s="5"/>
      <c r="M11" s="5"/>
      <c r="N11" s="5"/>
      <c r="O11" s="5"/>
      <c r="P11" s="5"/>
      <c r="Q11" s="5"/>
      <c r="R11" s="5"/>
      <c r="W11" t="s">
        <v>19</v>
      </c>
      <c r="X11" t="s">
        <v>17</v>
      </c>
      <c r="Y11" t="s">
        <v>6</v>
      </c>
      <c r="AB11" t="s">
        <v>19</v>
      </c>
      <c r="AC11" t="s">
        <v>17</v>
      </c>
      <c r="AD11" t="s">
        <v>6</v>
      </c>
    </row>
    <row r="12" spans="1:30" ht="30" customHeight="1">
      <c r="A12" s="5"/>
      <c r="B12" s="2"/>
      <c r="C12" s="23"/>
      <c r="D12" s="39">
        <f t="shared" ref="D12:D29" si="0">IF(AD13 = 0,"", AD13 )</f>
        <v>124</v>
      </c>
      <c r="E12" s="39">
        <f>IF(IFERROR(_xlfn.XLOOKUP($D12,Respuesta!$C:$C,Respuesta!$A:$A),0) = 0,"", _xlfn.XLOOKUP($D12,Respuesta!$C:$C,Respuesta!$A:$A))</f>
        <v>7.2</v>
      </c>
      <c r="F12" s="37" t="str">
        <f>IF(IFERROR(_xlfn.XLOOKUP($AB13,Respuesta!$B:$B,Respuesta!$I:$I),0) = 0,"", _xlfn.XLOOKUP($AB13,Respuesta!$B:$B,Respuesta!$I:$I))</f>
        <v>Documents</v>
      </c>
      <c r="G12" s="37" t="str">
        <f>IF(IFERROR(_xlfn.XLOOKUP($AB13,Respuesta!$B:$B,Respuesta!$E:$E),0) =0,"",(_xlfn.XLOOKUP($AB13,Respuesta!$B:$B,Respuesta!$E:$E)))</f>
        <v>Management Plan includes activities to meet objectives.</v>
      </c>
      <c r="H12" s="115"/>
      <c r="I12" s="115"/>
      <c r="J12" s="27"/>
      <c r="K12" s="27"/>
      <c r="L12" s="5"/>
      <c r="M12" s="5"/>
      <c r="N12" s="5"/>
      <c r="O12" s="5"/>
      <c r="P12" s="5"/>
      <c r="Q12" s="5"/>
      <c r="R12" s="5"/>
      <c r="W12" s="27" t="str" cm="1">
        <f t="array" ref="W12:W19">_xlfn._xlws.FILTER('P 7'!$V$9:$V$39,'P 7'!$V$9:$V$39&lt;&gt;"")</f>
        <v>1221</v>
      </c>
      <c r="X12" s="27" t="str">
        <f>_xlfn.XLOOKUP(W12,Respuesta!B:B,Respuesta!H:H)</f>
        <v/>
      </c>
      <c r="Y12" s="27">
        <f>_xlfn.XLOOKUP(W12,Respuesta!B:B,Respuesta!C:C)</f>
        <v>122</v>
      </c>
      <c r="AB12" t="str" cm="1">
        <f t="array" ref="AB12:AB17">_xlfn._xlws.FILTER(W12:W37,$X$12:$X$37 = "Si","")</f>
        <v>1232</v>
      </c>
      <c r="AD12" cm="1">
        <f t="array" ref="AD12:AD17">_xlfn._xlws.FILTER(Y12:Y33,$X$12:$X$33 = "Si","Sin Datos")</f>
        <v>123</v>
      </c>
    </row>
    <row r="13" spans="1:30" ht="30" customHeight="1">
      <c r="A13" s="5"/>
      <c r="B13" s="2"/>
      <c r="D13" s="39">
        <f t="shared" si="0"/>
        <v>125</v>
      </c>
      <c r="E13" s="39">
        <f>IF(IFERROR(_xlfn.XLOOKUP($D13,Respuesta!$C:$C,Respuesta!$A:$A),0) = 0,"", _xlfn.XLOOKUP($D13,Respuesta!$C:$C,Respuesta!$A:$A))</f>
        <v>7.3</v>
      </c>
      <c r="F13" s="37" t="str">
        <f>IF(IFERROR(_xlfn.XLOOKUP($AB14,Respuesta!$B:$B,Respuesta!$I:$I),0) = 0,"", _xlfn.XLOOKUP($AB14,Respuesta!$B:$B,Respuesta!$I:$I))</f>
        <v>Documents</v>
      </c>
      <c r="G13" s="37" t="str">
        <f>IF(IFERROR(_xlfn.XLOOKUP($AB14,Respuesta!$B:$B,Respuesta!$E:$E),0) =0,"",(_xlfn.XLOOKUP($AB14,Respuesta!$B:$B,Respuesta!$E:$E)))</f>
        <v>Management Plan includes goals that I can track over time</v>
      </c>
      <c r="H13" s="116"/>
      <c r="I13" s="116"/>
      <c r="J13" s="30"/>
      <c r="K13" s="30"/>
      <c r="L13" s="5"/>
      <c r="M13" s="5"/>
      <c r="N13" s="5"/>
      <c r="O13" s="5"/>
      <c r="P13" s="5"/>
      <c r="Q13" s="5"/>
      <c r="R13" s="5"/>
      <c r="W13" s="27" t="str">
        <v>1232</v>
      </c>
      <c r="X13" s="27" t="str">
        <f>_xlfn.XLOOKUP(W13,Respuesta!B:B,Respuesta!H:H)</f>
        <v>Si</v>
      </c>
      <c r="Y13" s="27">
        <f>_xlfn.XLOOKUP(W13,Respuesta!B:B,Respuesta!C:C)</f>
        <v>123</v>
      </c>
      <c r="AB13" t="str">
        <v>1242</v>
      </c>
      <c r="AD13">
        <v>124</v>
      </c>
    </row>
    <row r="14" spans="1:30" ht="30" customHeight="1">
      <c r="A14" s="5"/>
      <c r="B14" s="2"/>
      <c r="C14" s="2"/>
      <c r="D14" s="39">
        <f t="shared" si="0"/>
        <v>126</v>
      </c>
      <c r="E14" s="39">
        <f>IF(IFERROR(_xlfn.XLOOKUP($D14,Respuesta!$C:$C,Respuesta!$A:$A),0) = 0,"", _xlfn.XLOOKUP($D14,Respuesta!$C:$C,Respuesta!$A:$A))</f>
        <v>7.4</v>
      </c>
      <c r="F14" s="37" t="str">
        <f>IF(IFERROR(_xlfn.XLOOKUP($AB15,Respuesta!$B:$B,Respuesta!$I:$I),0) = 0,"", _xlfn.XLOOKUP($AB15,Respuesta!$B:$B,Respuesta!$I:$I))</f>
        <v>Documents</v>
      </c>
      <c r="G14" s="37" t="str">
        <f>IF(IFERROR(_xlfn.XLOOKUP($AB15,Respuesta!$B:$B,Respuesta!$E:$E),0) =0,"",(_xlfn.XLOOKUP($AB15,Respuesta!$B:$B,Respuesta!$E:$E)))</f>
        <v>Rules for carrying out updates and revisions of the Management Plan.</v>
      </c>
      <c r="H14" s="115"/>
      <c r="I14" s="115"/>
      <c r="J14" s="27"/>
      <c r="K14" s="27"/>
      <c r="L14" s="5"/>
      <c r="M14" s="5"/>
      <c r="N14" s="5"/>
      <c r="O14" s="5"/>
      <c r="P14" s="5"/>
      <c r="Q14" s="5"/>
      <c r="R14" s="5"/>
      <c r="W14" s="27" t="str">
        <v>1242</v>
      </c>
      <c r="X14" s="27" t="str">
        <f>_xlfn.XLOOKUP(W14,Respuesta!B:B,Respuesta!H:H)</f>
        <v>Si</v>
      </c>
      <c r="Y14" s="27">
        <f>_xlfn.XLOOKUP(W14,Respuesta!B:B,Respuesta!C:C)</f>
        <v>124</v>
      </c>
      <c r="AB14" t="str">
        <v>1252</v>
      </c>
      <c r="AD14">
        <v>125</v>
      </c>
    </row>
    <row r="15" spans="1:30" ht="30" customHeight="1">
      <c r="A15" s="5"/>
      <c r="B15" s="2"/>
      <c r="C15" s="6"/>
      <c r="D15" s="39">
        <f t="shared" si="0"/>
        <v>127</v>
      </c>
      <c r="E15" s="39">
        <f>IF(IFERROR(_xlfn.XLOOKUP($D15,Respuesta!$C:$C,Respuesta!$A:$A),0) = 0,"", _xlfn.XLOOKUP($D15,Respuesta!$C:$C,Respuesta!$A:$A))</f>
        <v>7.5</v>
      </c>
      <c r="F15" s="37" t="str">
        <f>IF(IFERROR(_xlfn.XLOOKUP($AB16,Respuesta!$B:$B,Respuesta!$I:$I),0) = 0,"", _xlfn.XLOOKUP($AB16,Respuesta!$B:$B,Respuesta!$I:$I))</f>
        <v>Documents|Comunication/Engagement</v>
      </c>
      <c r="G15" s="37" t="str">
        <f>IF(IFERROR(_xlfn.XLOOKUP($AB16,Respuesta!$B:$B,Respuesta!$E:$E),0) =0,"",(_xlfn.XLOOKUP($AB16,Respuesta!$B:$B,Respuesta!$E:$E)))</f>
        <v>Publicy available summary of the Management Plan. / Communicate a summary of the management objectives (verbally or in writing)</v>
      </c>
      <c r="H15" s="115"/>
      <c r="I15" s="115"/>
      <c r="J15" s="27"/>
      <c r="K15" s="27"/>
      <c r="L15" s="5"/>
      <c r="M15" s="5"/>
      <c r="N15" s="5"/>
      <c r="O15" s="5"/>
      <c r="P15" s="5"/>
      <c r="Q15" s="5"/>
      <c r="R15" s="5"/>
      <c r="W15" s="27" t="str">
        <v>1252</v>
      </c>
      <c r="X15" s="27" t="str">
        <f>_xlfn.XLOOKUP(W15,Respuesta!B:B,Respuesta!H:H)</f>
        <v>Si</v>
      </c>
      <c r="Y15" s="27">
        <f>_xlfn.XLOOKUP(W15,Respuesta!B:B,Respuesta!C:C)</f>
        <v>125</v>
      </c>
      <c r="AB15" t="str">
        <v>1262</v>
      </c>
      <c r="AD15">
        <v>126</v>
      </c>
    </row>
    <row r="16" spans="1:30" ht="30" customHeight="1">
      <c r="A16" s="5"/>
      <c r="B16" s="2"/>
      <c r="D16" s="39">
        <f t="shared" si="0"/>
        <v>129</v>
      </c>
      <c r="E16" s="39">
        <f>IF(IFERROR(_xlfn.XLOOKUP($D16,Respuesta!$C:$C,Respuesta!$A:$A),0) = 0,"", _xlfn.XLOOKUP($D16,Respuesta!$C:$C,Respuesta!$A:$A))</f>
        <v>7.6</v>
      </c>
      <c r="F16" s="37" t="str">
        <f>IF(IFERROR(_xlfn.XLOOKUP($AB17,Respuesta!$B:$B,Respuesta!$I:$I),0) = 0,"", _xlfn.XLOOKUP($AB17,Respuesta!$B:$B,Respuesta!$I:$I))</f>
        <v>Identify Monitor and register|Comunication/Engagement</v>
      </c>
      <c r="G16" s="37" t="str">
        <f>IF(IFERROR(_xlfn.XLOOKUP($AB17,Respuesta!$B:$B,Respuesta!$E:$E),0) =0,"",(_xlfn.XLOOKUP($AB17,Respuesta!$B:$B,Respuesta!$E:$E)))</f>
        <v>Register meetings with stakehoilders / Engage affected stakeholders in magnagement planning and monitoring and inform interested stakeholders about the management activities, if it is requested.</v>
      </c>
      <c r="H16" s="116"/>
      <c r="I16" s="116"/>
      <c r="J16" s="30"/>
      <c r="K16" s="30"/>
      <c r="L16" s="5"/>
      <c r="M16" s="5"/>
      <c r="N16" s="5"/>
      <c r="O16" s="5"/>
      <c r="P16" s="5"/>
      <c r="Q16" s="5"/>
      <c r="R16" s="5"/>
      <c r="W16" s="27" t="str">
        <v>1262</v>
      </c>
      <c r="X16" s="27" t="str">
        <f>_xlfn.XLOOKUP(W16,Respuesta!B:B,Respuesta!H:H)</f>
        <v>Si</v>
      </c>
      <c r="Y16" s="27">
        <f>_xlfn.XLOOKUP(W16,Respuesta!B:B,Respuesta!C:C)</f>
        <v>126</v>
      </c>
      <c r="AB16" t="str">
        <v>1272</v>
      </c>
      <c r="AD16">
        <v>127</v>
      </c>
    </row>
    <row r="17" spans="1:30" ht="30" customHeight="1">
      <c r="A17" s="5"/>
      <c r="B17" s="2"/>
      <c r="C17" s="6"/>
      <c r="D17" s="39" t="str">
        <f t="shared" si="0"/>
        <v/>
      </c>
      <c r="E17" s="39" t="str">
        <f>IF(IFERROR(_xlfn.XLOOKUP($D17,Respuesta!$C:$C,Respuesta!$A:$A),0) = 0,"", _xlfn.XLOOKUP($D17,Respuesta!$C:$C,Respuesta!$A:$A))</f>
        <v/>
      </c>
      <c r="F17" s="37" t="str">
        <f>IF(IFERROR(_xlfn.XLOOKUP($AB18,Respuesta!$B:$B,Respuesta!$I:$I),0) = 0,"", _xlfn.XLOOKUP($AB18,Respuesta!$B:$B,Respuesta!$I:$I))</f>
        <v/>
      </c>
      <c r="G17" s="37" t="str">
        <f>IF(IFERROR(_xlfn.XLOOKUP($AB18,Respuesta!$B:$B,Respuesta!$E:$E),0) =0,"",(_xlfn.XLOOKUP($AB18,Respuesta!$B:$B,Respuesta!$E:$E)))</f>
        <v/>
      </c>
      <c r="H17" s="115"/>
      <c r="I17" s="115"/>
      <c r="J17" s="27"/>
      <c r="K17" s="27"/>
      <c r="L17" s="5"/>
      <c r="M17" s="5"/>
      <c r="N17" s="5"/>
      <c r="O17" s="5"/>
      <c r="P17" s="11"/>
      <c r="Q17" s="5"/>
      <c r="R17" s="5"/>
      <c r="W17" s="27" t="str">
        <v>1272</v>
      </c>
      <c r="X17" s="27" t="str">
        <f>_xlfn.XLOOKUP(W17,Respuesta!B:B,Respuesta!H:H)</f>
        <v>Si</v>
      </c>
      <c r="Y17" s="27">
        <f>_xlfn.XLOOKUP(W17,Respuesta!B:B,Respuesta!C:C)</f>
        <v>127</v>
      </c>
      <c r="AB17" t="str">
        <v>1292</v>
      </c>
      <c r="AD17">
        <v>129</v>
      </c>
    </row>
    <row r="18" spans="1:30" ht="30" customHeight="1">
      <c r="A18" s="5"/>
      <c r="B18" s="2"/>
      <c r="D18" s="39" t="str">
        <f t="shared" si="0"/>
        <v/>
      </c>
      <c r="E18" s="39" t="str">
        <f>IF(IFERROR(_xlfn.XLOOKUP($D18,Respuesta!$C:$C,Respuesta!$A:$A),0) = 0,"", _xlfn.XLOOKUP($D18,Respuesta!$C:$C,Respuesta!$A:$A))</f>
        <v/>
      </c>
      <c r="F18" s="37" t="str">
        <f>IF(IFERROR(_xlfn.XLOOKUP($AB19,Respuesta!$B:$B,Respuesta!$I:$I),0) = 0,"", _xlfn.XLOOKUP($AB19,Respuesta!$B:$B,Respuesta!$I:$I))</f>
        <v/>
      </c>
      <c r="G18" s="37" t="str">
        <f>IF(IFERROR(_xlfn.XLOOKUP($AB19,Respuesta!$B:$B,Respuesta!$E:$E),0) =0,"",(_xlfn.XLOOKUP($AB19,Respuesta!$B:$B,Respuesta!$E:$E)))</f>
        <v/>
      </c>
      <c r="H18" s="116"/>
      <c r="I18" s="116"/>
      <c r="J18" s="30"/>
      <c r="K18" s="30"/>
      <c r="L18" s="5"/>
      <c r="M18" s="5"/>
      <c r="N18" s="5"/>
      <c r="O18" s="5"/>
      <c r="P18" s="5"/>
      <c r="Q18" s="5"/>
      <c r="R18" s="5"/>
      <c r="W18" s="27" t="str">
        <v>1282</v>
      </c>
      <c r="X18" s="27">
        <f>_xlfn.XLOOKUP(W18,Respuesta!B:B,Respuesta!H:H)</f>
        <v>0</v>
      </c>
      <c r="Y18" s="27">
        <f>_xlfn.XLOOKUP(W18,Respuesta!B:B,Respuesta!C:C)</f>
        <v>128</v>
      </c>
    </row>
    <row r="19" spans="1:30" ht="30" customHeight="1">
      <c r="A19" s="5"/>
      <c r="B19" s="2"/>
      <c r="C19" s="2"/>
      <c r="D19" s="39" t="str">
        <f t="shared" si="0"/>
        <v/>
      </c>
      <c r="E19" s="39" t="str">
        <f>IF(IFERROR(_xlfn.XLOOKUP($D19,Respuesta!$C:$C,Respuesta!$A:$A),0) = 0,"", _xlfn.XLOOKUP($D19,Respuesta!$C:$C,Respuesta!$A:$A))</f>
        <v/>
      </c>
      <c r="F19" s="37" t="str">
        <f>IF(IFERROR(_xlfn.XLOOKUP($AB20,Respuesta!$B:$B,Respuesta!$I:$I),0) = 0,"", _xlfn.XLOOKUP($AB20,Respuesta!$B:$B,Respuesta!$I:$I))</f>
        <v/>
      </c>
      <c r="G19" s="37" t="str">
        <f>IF(IFERROR(_xlfn.XLOOKUP($AB20,Respuesta!$B:$B,Respuesta!$E:$E),0) =0,"",(_xlfn.XLOOKUP($AB20,Respuesta!$B:$B,Respuesta!$E:$E)))</f>
        <v/>
      </c>
      <c r="H19" s="115"/>
      <c r="I19" s="115"/>
      <c r="J19" s="27"/>
      <c r="K19" s="27"/>
      <c r="L19" s="5"/>
      <c r="M19" s="5"/>
      <c r="N19" s="5"/>
      <c r="O19" s="5"/>
      <c r="P19" s="5"/>
      <c r="Q19" s="5"/>
      <c r="R19" s="5"/>
      <c r="W19" s="27" t="str">
        <v>1292</v>
      </c>
      <c r="X19" s="27" t="str">
        <f>_xlfn.XLOOKUP(W19,Respuesta!B:B,Respuesta!H:H)</f>
        <v>Si</v>
      </c>
      <c r="Y19" s="27">
        <f>_xlfn.XLOOKUP(W19,Respuesta!B:B,Respuesta!C:C)</f>
        <v>129</v>
      </c>
    </row>
    <row r="20" spans="1:30" s="5" customFormat="1" ht="30" customHeight="1">
      <c r="C20" s="80"/>
      <c r="D20" s="81" t="str">
        <f t="shared" si="0"/>
        <v/>
      </c>
      <c r="E20" s="81" t="str">
        <f>IF(IFERROR(_xlfn.XLOOKUP($D20,Respuesta!$C:$C,Respuesta!$A:$A),0) = 0,"", _xlfn.XLOOKUP($D20,Respuesta!$C:$C,Respuesta!$A:$A))</f>
        <v/>
      </c>
      <c r="F20" s="38"/>
      <c r="G20" s="82" t="str">
        <f>IF(IFERROR(_xlfn.XLOOKUP($AB21,Respuesta!$B:$B,Respuesta!$E:$E),0) =0,"",(_xlfn.XLOOKUP($AB21,Respuesta!$B:$B,Respuesta!$E:$E)))</f>
        <v/>
      </c>
      <c r="H20" s="38"/>
      <c r="I20" s="38"/>
      <c r="J20" s="11"/>
      <c r="K20" s="11"/>
      <c r="W20" s="11"/>
      <c r="X20" s="11"/>
      <c r="Y20" s="11"/>
    </row>
    <row r="21" spans="1:30" ht="30" hidden="1" customHeight="1">
      <c r="A21" s="5"/>
      <c r="B21" s="2"/>
      <c r="D21" s="39" t="str">
        <f t="shared" si="0"/>
        <v/>
      </c>
      <c r="E21" s="39" t="str">
        <f>IF(IFERROR(_xlfn.XLOOKUP($D21,Respuesta!$C:$C,Respuesta!$A:$A),0) = 0,"", _xlfn.XLOOKUP($D21,Respuesta!$C:$C,Respuesta!$A:$A))</f>
        <v/>
      </c>
      <c r="F21" s="34"/>
      <c r="G21" s="37" t="str">
        <f>IF(IFERROR(_xlfn.XLOOKUP($AB22,Respuesta!$B:$B,Respuesta!$E:$E),0) =0,"",(_xlfn.XLOOKUP($AB22,Respuesta!$B:$B,Respuesta!$E:$E)))</f>
        <v/>
      </c>
      <c r="H21" s="29"/>
      <c r="I21" s="29"/>
      <c r="J21" s="30"/>
      <c r="K21" s="30"/>
      <c r="L21" s="5"/>
      <c r="M21" s="5"/>
      <c r="N21" s="5"/>
      <c r="O21" s="5"/>
      <c r="P21" s="5"/>
      <c r="Q21" s="5"/>
      <c r="R21" s="5"/>
      <c r="W21" s="27"/>
      <c r="X21" s="27"/>
      <c r="Y21" s="27"/>
    </row>
    <row r="22" spans="1:30" ht="30" hidden="1" customHeight="1">
      <c r="A22" s="5"/>
      <c r="B22" s="2"/>
      <c r="C22" s="2"/>
      <c r="D22" s="39" t="str">
        <f t="shared" si="0"/>
        <v/>
      </c>
      <c r="E22" s="39" t="str">
        <f>IF(IFERROR(_xlfn.XLOOKUP($D22,Respuesta!$C:$C,Respuesta!$A:$A),0) = 0,"", _xlfn.XLOOKUP($D22,Respuesta!$C:$C,Respuesta!$A:$A))</f>
        <v/>
      </c>
      <c r="F22" s="34"/>
      <c r="G22" s="37" t="str">
        <f>IF(IFERROR(_xlfn.XLOOKUP($AB23,Respuesta!$B:$B,Respuesta!$E:$E),0) =0,"",(_xlfn.XLOOKUP($AB23,Respuesta!$B:$B,Respuesta!$E:$E)))</f>
        <v/>
      </c>
      <c r="H22" s="34"/>
      <c r="I22" s="34"/>
      <c r="J22" s="27"/>
      <c r="K22" s="27"/>
      <c r="L22" s="5"/>
      <c r="M22" s="5"/>
      <c r="N22" s="5"/>
      <c r="O22" s="5"/>
      <c r="P22" s="5"/>
      <c r="Q22" s="5"/>
      <c r="R22" s="5"/>
      <c r="W22" s="27"/>
      <c r="X22" s="27"/>
      <c r="Y22" s="27"/>
    </row>
    <row r="23" spans="1:30" ht="30" hidden="1" customHeight="1">
      <c r="A23" s="5"/>
      <c r="B23" s="2"/>
      <c r="C23" s="2"/>
      <c r="D23" s="39" t="str">
        <f t="shared" si="0"/>
        <v/>
      </c>
      <c r="E23" s="39" t="str">
        <f>IF(IFERROR(_xlfn.XLOOKUP($D23,Respuesta!$C:$C,Respuesta!$A:$A),0) = 0,"", _xlfn.XLOOKUP($D23,Respuesta!$C:$C,Respuesta!$A:$A))</f>
        <v/>
      </c>
      <c r="F23" s="34"/>
      <c r="G23" s="37" t="str">
        <f>IF(IFERROR(_xlfn.XLOOKUP($AB24,Respuesta!$B:$B,Respuesta!$E:$E),0) =0,"",(_xlfn.XLOOKUP($AB24,Respuesta!$B:$B,Respuesta!$E:$E)))</f>
        <v/>
      </c>
      <c r="H23" s="34"/>
      <c r="I23" s="34"/>
      <c r="J23" s="27"/>
      <c r="K23" s="27"/>
      <c r="L23" s="5"/>
      <c r="M23" s="5"/>
      <c r="N23" s="5"/>
      <c r="O23" s="5"/>
      <c r="P23" s="5"/>
      <c r="Q23" s="5"/>
      <c r="R23" s="5"/>
      <c r="W23" s="27"/>
      <c r="X23" s="27"/>
      <c r="Y23" s="27"/>
    </row>
    <row r="24" spans="1:30" ht="30" hidden="1" customHeight="1">
      <c r="A24" s="5"/>
      <c r="B24" s="2"/>
      <c r="C24" s="2"/>
      <c r="D24" s="39" t="str">
        <f t="shared" si="0"/>
        <v/>
      </c>
      <c r="E24" s="39" t="str">
        <f>IF(IFERROR(_xlfn.XLOOKUP($D24,Respuesta!$C:$C,Respuesta!$A:$A),0) = 0,"", _xlfn.XLOOKUP($D24,Respuesta!$C:$C,Respuesta!$A:$A))</f>
        <v/>
      </c>
      <c r="F24" s="34"/>
      <c r="G24" s="37" t="str">
        <f>IF(IFERROR(_xlfn.XLOOKUP($AB25,Respuesta!$B:$B,Respuesta!$E:$E),0) =0,"",(_xlfn.XLOOKUP($AB25,Respuesta!$B:$B,Respuesta!$E:$E)))</f>
        <v/>
      </c>
      <c r="H24" s="34"/>
      <c r="I24" s="34"/>
      <c r="J24" s="2"/>
      <c r="K24" s="2"/>
      <c r="L24" s="5"/>
      <c r="M24" s="5"/>
      <c r="N24" s="5"/>
      <c r="O24" s="5"/>
      <c r="P24" s="5"/>
      <c r="Q24" s="5"/>
      <c r="R24" s="5"/>
      <c r="W24" s="27"/>
      <c r="X24" s="27"/>
      <c r="Y24" s="27"/>
    </row>
    <row r="25" spans="1:30" ht="30" hidden="1" customHeight="1">
      <c r="A25" s="5"/>
      <c r="B25" s="2"/>
      <c r="C25" s="2"/>
      <c r="D25" s="39" t="str">
        <f t="shared" si="0"/>
        <v/>
      </c>
      <c r="E25" s="39" t="str">
        <f>IF(IFERROR(_xlfn.XLOOKUP($D25,Respuesta!$C:$C,Respuesta!$A:$A),0) = 0,"", _xlfn.XLOOKUP($D25,Respuesta!$C:$C,Respuesta!$A:$A))</f>
        <v/>
      </c>
      <c r="F25" s="34"/>
      <c r="G25" s="37" t="str">
        <f>IF(IFERROR(_xlfn.XLOOKUP($AB26,Respuesta!$B:$B,Respuesta!$E:$E),0) =0,"",(_xlfn.XLOOKUP($AB26,Respuesta!$B:$B,Respuesta!$E:$E)))</f>
        <v/>
      </c>
      <c r="H25" s="34"/>
      <c r="I25" s="34"/>
      <c r="J25" s="2"/>
      <c r="K25" s="2"/>
      <c r="L25" s="5"/>
      <c r="M25" s="5"/>
      <c r="N25" s="5"/>
      <c r="O25" s="5"/>
      <c r="P25" s="5"/>
      <c r="Q25" s="5"/>
      <c r="R25" s="5"/>
      <c r="W25" s="27"/>
      <c r="X25" s="27"/>
      <c r="Y25" s="27"/>
    </row>
    <row r="26" spans="1:30" ht="30" hidden="1" customHeight="1">
      <c r="A26" s="5"/>
      <c r="B26" s="2"/>
      <c r="C26" s="2"/>
      <c r="D26" s="39" t="str">
        <f t="shared" si="0"/>
        <v/>
      </c>
      <c r="E26" s="39" t="str">
        <f>IF(IFERROR(_xlfn.XLOOKUP($D26,Respuesta!$C:$C,Respuesta!$A:$A),0) = 0,"", _xlfn.XLOOKUP($D26,Respuesta!$C:$C,Respuesta!$A:$A))</f>
        <v/>
      </c>
      <c r="F26" s="34"/>
      <c r="G26" s="37" t="str">
        <f>IF(IFERROR(_xlfn.XLOOKUP($AB27,Respuesta!$B:$B,Respuesta!$E:$E),0) =0,"",(_xlfn.XLOOKUP($AB27,Respuesta!$B:$B,Respuesta!$E:$E)))</f>
        <v/>
      </c>
      <c r="H26" s="34"/>
      <c r="I26" s="34"/>
      <c r="J26" s="2"/>
      <c r="K26" s="2"/>
      <c r="L26" s="5"/>
      <c r="M26" s="5"/>
      <c r="N26" s="5"/>
      <c r="O26" s="5"/>
      <c r="P26" s="5"/>
      <c r="Q26" s="5"/>
      <c r="R26" s="5"/>
      <c r="W26" s="27"/>
      <c r="X26" s="27"/>
      <c r="Y26" s="27"/>
    </row>
    <row r="27" spans="1:30" ht="30" hidden="1" customHeight="1">
      <c r="A27" s="5"/>
      <c r="B27" s="2"/>
      <c r="C27" s="2"/>
      <c r="D27" s="39" t="str">
        <f t="shared" si="0"/>
        <v/>
      </c>
      <c r="E27" s="39" t="str">
        <f>IF(IFERROR(_xlfn.XLOOKUP($D27,Respuesta!$C:$C,Respuesta!$A:$A),0) = 0,"", _xlfn.XLOOKUP($D27,Respuesta!$C:$C,Respuesta!$A:$A))</f>
        <v/>
      </c>
      <c r="F27" s="34"/>
      <c r="G27" s="37" t="str">
        <f>IF(IFERROR(_xlfn.XLOOKUP($AB28,Respuesta!$B:$B,Respuesta!$E:$E),0) =0,"",(_xlfn.XLOOKUP($AB28,Respuesta!$B:$B,Respuesta!$E:$E)))</f>
        <v/>
      </c>
      <c r="H27" s="34"/>
      <c r="I27" s="34"/>
      <c r="J27" s="2"/>
      <c r="K27" s="2"/>
      <c r="L27" s="5"/>
      <c r="M27" s="5"/>
      <c r="N27" s="5"/>
      <c r="O27" s="5"/>
      <c r="P27" s="5"/>
      <c r="Q27" s="5"/>
      <c r="R27" s="5"/>
      <c r="W27" s="27"/>
      <c r="X27" s="27"/>
      <c r="Y27" s="27"/>
    </row>
    <row r="28" spans="1:30" ht="30" hidden="1" customHeight="1">
      <c r="A28" s="5"/>
      <c r="B28" s="2"/>
      <c r="C28" s="2"/>
      <c r="D28" s="39" t="str">
        <f t="shared" si="0"/>
        <v/>
      </c>
      <c r="E28" s="39" t="str">
        <f>IF(IFERROR(_xlfn.XLOOKUP($D28,Respuesta!$C:$C,Respuesta!$A:$A),0) = 0,"", _xlfn.XLOOKUP($D28,Respuesta!$C:$C,Respuesta!$A:$A))</f>
        <v/>
      </c>
      <c r="F28" s="34"/>
      <c r="G28" s="37" t="str">
        <f>IF(IFERROR(_xlfn.XLOOKUP($AB29,Respuesta!$B:$B,Respuesta!$E:$E),0) =0,"",(_xlfn.XLOOKUP($AB29,Respuesta!$B:$B,Respuesta!$E:$E)))</f>
        <v/>
      </c>
      <c r="H28" s="34"/>
      <c r="I28" s="34"/>
      <c r="J28" s="2"/>
      <c r="K28" s="2"/>
      <c r="L28" s="5"/>
      <c r="M28" s="5"/>
      <c r="N28" s="5"/>
      <c r="O28" s="5"/>
      <c r="P28" s="5"/>
      <c r="Q28" s="5"/>
      <c r="R28" s="5"/>
      <c r="W28" s="27"/>
      <c r="X28" s="27"/>
      <c r="Y28" s="27"/>
    </row>
    <row r="29" spans="1:30" ht="30" hidden="1" customHeight="1">
      <c r="A29" s="5"/>
      <c r="B29" s="2"/>
      <c r="C29" s="2"/>
      <c r="D29" s="39" t="str">
        <f t="shared" si="0"/>
        <v/>
      </c>
      <c r="E29" s="39" t="str">
        <f>IF(IFERROR(_xlfn.XLOOKUP($D29,Respuesta!$C:$C,Respuesta!$A:$A),0) = 0,"", _xlfn.XLOOKUP($D29,Respuesta!$C:$C,Respuesta!$A:$A))</f>
        <v/>
      </c>
      <c r="F29" s="34"/>
      <c r="G29" s="37" t="str">
        <f>IF(IFERROR(_xlfn.XLOOKUP($AB30,Respuesta!$B:$B,Respuesta!$E:$E),0) =0,"",(_xlfn.XLOOKUP($AB30,Respuesta!$B:$B,Respuesta!$E:$E)))</f>
        <v/>
      </c>
      <c r="H29" s="34"/>
      <c r="I29" s="34"/>
      <c r="J29" s="2"/>
      <c r="K29" s="2"/>
      <c r="L29" s="5"/>
      <c r="M29" s="5"/>
      <c r="N29" s="5"/>
      <c r="O29" s="5"/>
      <c r="P29" s="5"/>
      <c r="Q29" s="5"/>
      <c r="R29" s="5"/>
      <c r="W29" s="27"/>
      <c r="X29" s="27"/>
      <c r="Y29" s="27"/>
    </row>
    <row r="30" spans="1:30" ht="30" hidden="1" customHeight="1">
      <c r="A30" s="5"/>
      <c r="D30" s="39" t="str">
        <f>IF(AD31 = 0,"", AD31 )</f>
        <v/>
      </c>
      <c r="E30" s="39" t="str">
        <f>IF(IFERROR(_xlfn.XLOOKUP($D30,Respuesta!$C:$C,Respuesta!$A:$A),0) = 0,"", _xlfn.XLOOKUP($D30,Respuesta!$C:$C,Respuesta!$A:$A))</f>
        <v/>
      </c>
      <c r="F30" s="34"/>
      <c r="G30" s="37" t="str">
        <f>IF(IFERROR(_xlfn.XLOOKUP($AB31,Respuesta!$B:$B,Respuesta!$E:$E),0) =0,"",(_xlfn.XLOOKUP($AB31,Respuesta!$B:$B,Respuesta!$E:$E)))</f>
        <v/>
      </c>
      <c r="H30" s="34"/>
      <c r="I30" s="34"/>
      <c r="W30" s="27"/>
      <c r="X30" s="27"/>
      <c r="Y30" s="27"/>
    </row>
    <row r="31" spans="1:30" s="2" customFormat="1" ht="30" hidden="1" customHeight="1">
      <c r="A31" s="5"/>
      <c r="D31" s="39" t="str">
        <f>IF(AD31 = 0,"", AD31 )</f>
        <v/>
      </c>
      <c r="E31" s="39" t="str">
        <f>IF(IFERROR(_xlfn.XLOOKUP($D31,Respuesta!$C:$C,Respuesta!$A:$A),0) = 0,"", _xlfn.XLOOKUP($D31,Respuesta!$C:$C,Respuesta!$A:$A))</f>
        <v/>
      </c>
      <c r="F31" s="34"/>
      <c r="G31" s="37" t="str">
        <f>IF(IFERROR(_xlfn.XLOOKUP($AB32,Respuesta!$B:$B,Respuesta!$E:$E),0) =0,"",(_xlfn.XLOOKUP($AB32,Respuesta!$B:$B,Respuesta!$E:$E)))</f>
        <v/>
      </c>
      <c r="H31" s="34"/>
      <c r="I31" s="34"/>
      <c r="W31" s="27"/>
      <c r="X31" s="27"/>
      <c r="Y31" s="27"/>
    </row>
    <row r="32" spans="1:30" ht="30" hidden="1" customHeight="1">
      <c r="A32" s="5"/>
      <c r="D32" s="3" t="str">
        <f t="shared" ref="D32:D37" si="1">IF(AD33 = 0,"", AD33 )</f>
        <v/>
      </c>
      <c r="E32" s="3" t="str">
        <f>IF(IFERROR(_xlfn.XLOOKUP($D32,Respuesta!$C:$C,Respuesta!$A:$A),0) = 0,"", _xlfn.XLOOKUP($D32,Respuesta!$C:$C,Respuesta!$A:$A))</f>
        <v/>
      </c>
      <c r="F32" s="32"/>
      <c r="G32" s="33" t="str">
        <f>IF(IFERROR(_xlfn.XLOOKUP($AB33,Respuesta!$B:$B,Respuesta!$E:$E),0) =0,"",(_xlfn.XLOOKUP($AB33,Respuesta!$B:$B,Respuesta!$E:$E)))</f>
        <v/>
      </c>
      <c r="H32" s="32"/>
      <c r="I32" s="34"/>
      <c r="W32" s="27"/>
      <c r="X32" s="27"/>
      <c r="Y32" s="27"/>
    </row>
    <row r="33" spans="4:25" s="5" customFormat="1" ht="30" hidden="1" customHeight="1">
      <c r="D33" s="68" t="str">
        <f t="shared" si="1"/>
        <v/>
      </c>
      <c r="E33" s="68" t="str">
        <f>IF(IFERROR(_xlfn.XLOOKUP($D33,Respuesta!$C:$C,Respuesta!$A:$A),0) = 0,"", _xlfn.XLOOKUP($D33,Respuesta!$C:$C,Respuesta!$A:$A))</f>
        <v/>
      </c>
      <c r="F33" s="35"/>
      <c r="G33" s="36" t="str">
        <f>IF(IFERROR(_xlfn.XLOOKUP($AB34,Respuesta!$B:$B,Respuesta!$E:$E),0) =0,"",(_xlfn.XLOOKUP($AB34,Respuesta!$B:$B,Respuesta!$E:$E)))</f>
        <v/>
      </c>
      <c r="H33" s="35"/>
      <c r="I33" s="38"/>
      <c r="W33" s="11"/>
      <c r="X33" s="11"/>
      <c r="Y33" s="11"/>
    </row>
    <row r="34" spans="4:25" s="5" customFormat="1" ht="30" hidden="1" customHeight="1">
      <c r="D34" s="68" t="str">
        <f t="shared" si="1"/>
        <v/>
      </c>
      <c r="E34" s="68" t="str">
        <f>IF(IFERROR(_xlfn.XLOOKUP($D34,Respuesta!$C:$C,Respuesta!$A:$A),0) = 0,"", _xlfn.XLOOKUP($D34,Respuesta!$C:$C,Respuesta!$A:$A))</f>
        <v/>
      </c>
      <c r="F34" s="35"/>
      <c r="G34" s="36" t="str">
        <f>IF(IFERROR(_xlfn.XLOOKUP($AB35,Respuesta!$B:$B,Respuesta!$E:$E),0) =0,"",(_xlfn.XLOOKUP($AB35,Respuesta!$B:$B,Respuesta!$E:$E)))</f>
        <v/>
      </c>
      <c r="H34" s="35"/>
      <c r="I34" s="38"/>
      <c r="W34" s="11"/>
      <c r="X34" s="11"/>
      <c r="Y34" s="11"/>
    </row>
    <row r="35" spans="4:25" s="5" customFormat="1" ht="30" hidden="1" customHeight="1">
      <c r="D35" s="68" t="str">
        <f t="shared" si="1"/>
        <v/>
      </c>
      <c r="E35" s="68" t="str">
        <f>IF(IFERROR(_xlfn.XLOOKUP($D35,Respuesta!$C:$C,Respuesta!$A:$A),0) = 0,"", _xlfn.XLOOKUP($D35,Respuesta!$C:$C,Respuesta!$A:$A))</f>
        <v/>
      </c>
      <c r="F35" s="35"/>
      <c r="G35" s="36" t="str">
        <f>IF(IFERROR(_xlfn.XLOOKUP($AB36,Respuesta!$B:$B,Respuesta!$E:$E),0) =0,"",(_xlfn.XLOOKUP($AB36,Respuesta!$B:$B,Respuesta!$E:$E)))</f>
        <v/>
      </c>
      <c r="H35" s="35"/>
      <c r="I35" s="38"/>
      <c r="W35" s="11"/>
      <c r="X35" s="11"/>
      <c r="Y35" s="11"/>
    </row>
    <row r="36" spans="4:25" s="5" customFormat="1" ht="30" hidden="1" customHeight="1">
      <c r="D36" s="68" t="str">
        <f t="shared" si="1"/>
        <v/>
      </c>
      <c r="E36" s="68" t="str">
        <f>IF(IFERROR(_xlfn.XLOOKUP($D36,Respuesta!$C:$C,Respuesta!$A:$A),0) = 0,"", _xlfn.XLOOKUP($D36,Respuesta!$C:$C,Respuesta!$A:$A))</f>
        <v/>
      </c>
      <c r="F36" s="35"/>
      <c r="G36" s="36" t="str">
        <f>IF(IFERROR(_xlfn.XLOOKUP($AB37,Respuesta!$B:$B,Respuesta!$E:$E),0) =0,"",(_xlfn.XLOOKUP($AB37,Respuesta!$B:$B,Respuesta!$E:$E)))</f>
        <v/>
      </c>
      <c r="H36" s="35"/>
      <c r="I36" s="38"/>
      <c r="W36" s="11"/>
      <c r="X36" s="11"/>
      <c r="Y36" s="11"/>
    </row>
    <row r="37" spans="4:25" s="5" customFormat="1" ht="30" hidden="1" customHeight="1">
      <c r="D37" s="68" t="str">
        <f t="shared" si="1"/>
        <v/>
      </c>
      <c r="E37" s="68" t="str">
        <f>IF(IFERROR(_xlfn.XLOOKUP($D37,Respuesta!$C:$C,Respuesta!$A:$A),0) = 0,"", _xlfn.XLOOKUP($D37,Respuesta!$C:$C,Respuesta!$A:$A))</f>
        <v/>
      </c>
      <c r="F37" s="35"/>
      <c r="G37" s="36" t="str">
        <f>IF(IFERROR(_xlfn.XLOOKUP($AB38,Respuesta!$B:$B,Respuesta!$E:$E),0) =0,"",(_xlfn.XLOOKUP($AB38,Respuesta!$B:$B,Respuesta!$E:$E)))</f>
        <v/>
      </c>
      <c r="H37" s="35"/>
      <c r="I37" s="38"/>
      <c r="W37" s="11"/>
      <c r="X37" s="11"/>
      <c r="Y37" s="11"/>
    </row>
    <row r="38" spans="4:25" s="5" customFormat="1" ht="14.4" hidden="1" customHeight="1"/>
    <row r="39" spans="4:25" s="5" customFormat="1" ht="14.4" hidden="1" customHeight="1"/>
    <row r="40" spans="4:25" s="5" customFormat="1" ht="14.4" hidden="1" customHeight="1"/>
    <row r="41" spans="4:25" s="5" customFormat="1" ht="14.4" hidden="1" customHeight="1"/>
    <row r="42" spans="4:25" s="5" customFormat="1" ht="14.4" hidden="1" customHeight="1"/>
    <row r="43" spans="4:25" s="5" customFormat="1" ht="14.4" hidden="1" customHeight="1"/>
    <row r="44" spans="4:25" s="5" customFormat="1" ht="14.4" hidden="1" customHeight="1"/>
    <row r="49" ht="14.4" customHeight="1"/>
  </sheetData>
  <sheetProtection algorithmName="SHA-512" hashValue="hh76AML+1yGKMFRHrv7oCvdN4Z7yQhy9uG7OSh6d5x63McLnDgX3rfltHPLoPh9rJWULudgRyxK+ILdoPnSYpg==" saltValue="qq5tuV1Ixoq+Bza+YiFa7g==" spinCount="100000" sheet="1" objects="1" scenarios="1"/>
  <pageMargins left="0.7" right="0.7" top="0.75" bottom="0.75" header="0.3" footer="0.3"/>
  <pageSetup orientation="portrait" r:id="rId1"/>
  <drawing r:id="rId2"/>
  <tableParts count="1">
    <tablePart r:id="rId3"/>
  </tablePar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24ED3-CFE5-42FD-B57C-7371A82BC89B}">
  <sheetPr codeName="Sheet28">
    <tabColor rgb="FF78BE20"/>
  </sheetPr>
  <dimension ref="A1:V42"/>
  <sheetViews>
    <sheetView showGridLines="0" zoomScale="80" zoomScaleNormal="80" workbookViewId="0">
      <selection activeCell="I15" sqref="I15:L15"/>
    </sheetView>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6" width="8.88671875" customWidth="1"/>
    <col min="17" max="16384" width="8.88671875" hidden="1"/>
  </cols>
  <sheetData>
    <row r="1" spans="1:22">
      <c r="A1" s="104"/>
      <c r="B1" s="104"/>
      <c r="C1" s="104"/>
      <c r="D1" s="104"/>
      <c r="E1" s="104"/>
      <c r="F1" s="104"/>
      <c r="G1" s="104"/>
      <c r="H1" s="104"/>
      <c r="I1" s="104"/>
      <c r="J1" s="104"/>
      <c r="K1" s="104"/>
      <c r="L1" s="104"/>
      <c r="M1" s="104"/>
      <c r="N1" s="104"/>
      <c r="O1" s="104"/>
      <c r="P1" s="104"/>
      <c r="Q1" s="8"/>
      <c r="R1" s="8"/>
      <c r="S1" s="8"/>
    </row>
    <row r="2" spans="1:22">
      <c r="A2" s="104"/>
      <c r="B2" s="104"/>
      <c r="C2" s="104"/>
      <c r="D2" s="104"/>
      <c r="E2" s="104"/>
      <c r="F2" s="104"/>
      <c r="G2" s="104"/>
      <c r="H2" s="104"/>
      <c r="I2" s="104"/>
      <c r="J2" s="104"/>
      <c r="K2" s="104"/>
      <c r="L2" s="104"/>
      <c r="M2" s="104"/>
      <c r="N2" s="104"/>
      <c r="O2" s="104"/>
      <c r="P2" s="104"/>
      <c r="Q2" s="8"/>
      <c r="R2" s="8"/>
      <c r="S2" s="8"/>
    </row>
    <row r="3" spans="1:22">
      <c r="A3" s="104"/>
      <c r="B3" s="104"/>
      <c r="C3" s="104"/>
      <c r="D3" s="104"/>
      <c r="E3" s="104"/>
      <c r="F3" s="104"/>
      <c r="G3" s="104"/>
      <c r="H3" s="104"/>
      <c r="I3" s="104"/>
      <c r="J3" s="104"/>
      <c r="K3" s="104"/>
      <c r="L3" s="104"/>
      <c r="M3" s="104"/>
      <c r="N3" s="104"/>
      <c r="O3" s="104"/>
      <c r="P3" s="104"/>
      <c r="Q3" s="8"/>
      <c r="R3" s="8"/>
      <c r="S3" s="8"/>
    </row>
    <row r="4" spans="1:22">
      <c r="A4" s="104"/>
      <c r="B4" s="104"/>
      <c r="C4" s="104"/>
      <c r="D4" s="104"/>
      <c r="E4" s="104"/>
      <c r="F4" s="104"/>
      <c r="G4" s="104"/>
      <c r="H4" s="104"/>
      <c r="I4" s="104"/>
      <c r="J4" s="104"/>
      <c r="K4" s="104"/>
      <c r="L4" s="104"/>
      <c r="M4" s="104"/>
      <c r="N4" s="104"/>
      <c r="O4" s="104"/>
      <c r="P4" s="104"/>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130</v>
      </c>
      <c r="E8" s="25" t="s">
        <v>371</v>
      </c>
      <c r="F8" s="63">
        <f>_xlfn.XLOOKUP($D8,Respuesta!$C:$C,Respuesta!$A:$A)</f>
        <v>8.1</v>
      </c>
      <c r="G8" s="26"/>
      <c r="H8" s="7" t="str">
        <f>_xlfn.XLOOKUP($D8,Preguntas!$C:$C,Preguntas!$D:$D)</f>
        <v xml:space="preserve">	Do I monitor the implementation of my management plan?</v>
      </c>
      <c r="I8" s="2"/>
      <c r="J8" s="2"/>
      <c r="K8" s="2"/>
      <c r="L8" s="2"/>
      <c r="M8" s="5"/>
      <c r="N8" s="5"/>
      <c r="O8" s="5"/>
      <c r="P8" s="5"/>
      <c r="Q8" s="5"/>
      <c r="R8" s="5"/>
      <c r="S8" s="5"/>
    </row>
    <row r="9" spans="1:22" ht="43.8" customHeight="1">
      <c r="A9" s="5"/>
      <c r="B9" s="2"/>
      <c r="G9" s="2"/>
      <c r="H9" s="2"/>
      <c r="I9" s="132" t="str">
        <f>_xlfn.XLOOKUP(V9,Respuesta!$B:$B,Respuesta!$E:$E)</f>
        <v>Waiting for your answer.</v>
      </c>
      <c r="J9" s="133"/>
      <c r="K9" s="133"/>
      <c r="L9" s="133"/>
      <c r="M9" s="5"/>
      <c r="N9" s="5"/>
      <c r="O9" s="5"/>
      <c r="P9" s="5"/>
      <c r="Q9" s="5"/>
      <c r="R9" s="5"/>
      <c r="S9" s="5"/>
      <c r="T9" s="114">
        <v>3</v>
      </c>
      <c r="U9">
        <f>+D8</f>
        <v>130</v>
      </c>
      <c r="V9" t="str">
        <f>_xlfn.CONCAT(U9,T9)</f>
        <v>1303</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131</v>
      </c>
      <c r="E11" s="12" t="s">
        <v>371</v>
      </c>
      <c r="F11" s="45">
        <f>_xlfn.XLOOKUP($D11,Respuesta!$C:$C,Respuesta!$A:$A)</f>
        <v>8.1999999999999993</v>
      </c>
      <c r="G11" s="2"/>
      <c r="H11" s="7" t="str">
        <f>_xlfn.XLOOKUP($D11,Preguntas!$C:$C,Preguntas!$D:$D)</f>
        <v>Do I monitor the social and environmental impact of my management activities?</v>
      </c>
      <c r="I11" s="2"/>
      <c r="J11" s="2"/>
      <c r="K11" s="2"/>
      <c r="L11" s="2"/>
      <c r="M11" s="5"/>
      <c r="N11" s="5"/>
      <c r="O11" s="5"/>
      <c r="P11" s="5"/>
      <c r="Q11" s="5"/>
      <c r="R11" s="5"/>
      <c r="S11" s="5"/>
      <c r="T11" s="114"/>
    </row>
    <row r="12" spans="1:22" ht="57" customHeight="1">
      <c r="A12" s="5"/>
      <c r="B12" s="2"/>
      <c r="G12" s="2"/>
      <c r="H12" s="2"/>
      <c r="I12" s="134" t="str">
        <f>_xlfn.XLOOKUP($V12,Respuesta!$B:$B,Respuesta!$E:$E)</f>
        <v>Waiting for your answer.</v>
      </c>
      <c r="J12" s="135"/>
      <c r="K12" s="135"/>
      <c r="L12" s="135"/>
      <c r="M12" s="5"/>
      <c r="N12" s="5"/>
      <c r="O12" s="5"/>
      <c r="P12" s="5"/>
      <c r="Q12" s="5"/>
      <c r="R12" s="5"/>
      <c r="S12" s="5"/>
      <c r="T12" s="114">
        <v>3</v>
      </c>
      <c r="U12">
        <f>D11</f>
        <v>131</v>
      </c>
      <c r="V12" t="str">
        <f>_xlfn.CONCAT(U12,T12)</f>
        <v>1313</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30.6" customHeight="1">
      <c r="A14" s="5"/>
      <c r="B14" s="2"/>
      <c r="C14" s="25" t="s">
        <v>3</v>
      </c>
      <c r="D14" s="67">
        <f>+D11+1</f>
        <v>132</v>
      </c>
      <c r="E14" s="25" t="s">
        <v>371</v>
      </c>
      <c r="F14" s="63">
        <f>_xlfn.XLOOKUP($D14,Respuesta!$C:$C,Respuesta!$A:$A)</f>
        <v>8.1999999999999993</v>
      </c>
      <c r="G14" s="2"/>
      <c r="H14" s="7" t="str">
        <f>_xlfn.XLOOKUP($D14,Preguntas!$C:$C,Preguntas!$D:$D)</f>
        <v>Do I monitor changing environmental conditions?</v>
      </c>
      <c r="I14" s="2"/>
      <c r="J14" s="2"/>
      <c r="K14" s="2"/>
      <c r="L14" s="2"/>
      <c r="M14" s="5"/>
      <c r="N14" s="5"/>
      <c r="O14" s="5"/>
      <c r="P14" s="5"/>
      <c r="Q14" s="5"/>
      <c r="R14" s="5"/>
      <c r="S14" s="5"/>
      <c r="T14" s="114"/>
    </row>
    <row r="15" spans="1:22" ht="43.8" customHeight="1">
      <c r="A15" s="5"/>
      <c r="B15" s="2"/>
      <c r="G15" s="2"/>
      <c r="H15" s="2"/>
      <c r="I15" s="134" t="str">
        <f>_xlfn.XLOOKUP($V15,Respuesta!$B:$B,Respuesta!$E:$E)</f>
        <v>Waiting for your answer.</v>
      </c>
      <c r="J15" s="135"/>
      <c r="K15" s="135"/>
      <c r="L15" s="135"/>
      <c r="M15" s="5"/>
      <c r="N15" s="5"/>
      <c r="O15" s="5"/>
      <c r="P15" s="5"/>
      <c r="Q15" s="5"/>
      <c r="R15" s="5"/>
      <c r="S15" s="5"/>
      <c r="T15" s="114">
        <v>3</v>
      </c>
      <c r="U15">
        <f>+D14</f>
        <v>132</v>
      </c>
      <c r="V15" t="str">
        <f>_xlfn.CONCAT(U15,T15)</f>
        <v>1323</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133</v>
      </c>
      <c r="E17" s="25" t="s">
        <v>371</v>
      </c>
      <c r="F17" s="63">
        <f>_xlfn.XLOOKUP($D17,Respuesta!$C:$C,Respuesta!$A:$A)</f>
        <v>8.3000000000000007</v>
      </c>
      <c r="G17" s="2"/>
      <c r="H17" s="7" t="str">
        <f>_xlfn.XLOOKUP($D17,Preguntas!$C:$C,Preguntas!$D:$D)</f>
        <v>Do I improve my management plan based on monitoring results?</v>
      </c>
      <c r="I17" s="2"/>
      <c r="J17" s="2"/>
      <c r="K17" s="2"/>
      <c r="L17" s="2"/>
      <c r="M17" s="5"/>
      <c r="N17" s="5"/>
      <c r="O17" s="5"/>
      <c r="P17" s="5"/>
      <c r="Q17" s="11"/>
      <c r="R17" s="5"/>
      <c r="S17" s="5"/>
      <c r="T17" s="114"/>
    </row>
    <row r="18" spans="1:22" ht="29.4" customHeight="1">
      <c r="A18" s="5"/>
      <c r="B18" s="2"/>
      <c r="G18" s="2"/>
      <c r="H18" s="2"/>
      <c r="I18" s="134" t="str">
        <f>_xlfn.XLOOKUP($V18,Respuesta!$B:$B,Respuesta!$E:$E)</f>
        <v>Waiting for your answer.</v>
      </c>
      <c r="J18" s="135"/>
      <c r="K18" s="135"/>
      <c r="L18" s="135"/>
      <c r="M18" s="5"/>
      <c r="N18" s="5"/>
      <c r="O18" s="5"/>
      <c r="P18" s="5"/>
      <c r="Q18" s="5"/>
      <c r="R18" s="5"/>
      <c r="S18" s="5"/>
      <c r="T18" s="114">
        <v>3</v>
      </c>
      <c r="U18">
        <f>D17</f>
        <v>133</v>
      </c>
      <c r="V18" t="str">
        <f>_xlfn.CONCAT(U18,T18)</f>
        <v>1333</v>
      </c>
    </row>
    <row r="19" spans="1:22" ht="13.8" customHeight="1">
      <c r="A19" s="5"/>
      <c r="B19" s="2"/>
      <c r="C19" s="2"/>
      <c r="D19" s="2"/>
      <c r="E19" s="2"/>
      <c r="F19" s="2"/>
      <c r="G19" s="2"/>
      <c r="H19" s="2"/>
      <c r="I19" s="2"/>
      <c r="J19" s="2"/>
      <c r="K19" s="2"/>
      <c r="L19" s="2"/>
      <c r="M19" s="5"/>
      <c r="N19" s="5"/>
      <c r="O19" s="5"/>
      <c r="P19" s="5"/>
      <c r="Q19" s="5"/>
      <c r="R19" s="5"/>
      <c r="S19" s="5"/>
      <c r="T19" s="114"/>
    </row>
    <row r="20" spans="1:22" ht="43.8" customHeight="1">
      <c r="A20" s="5"/>
      <c r="B20" s="2"/>
      <c r="C20" s="25" t="s">
        <v>3</v>
      </c>
      <c r="D20" s="67">
        <f>+D17+1</f>
        <v>134</v>
      </c>
      <c r="E20" s="25" t="s">
        <v>371</v>
      </c>
      <c r="F20" s="63">
        <f>_xlfn.XLOOKUP($D20,Respuesta!$C:$C,Respuesta!$A:$A)</f>
        <v>8.4</v>
      </c>
      <c r="G20" s="2"/>
      <c r="H20" s="7" t="str">
        <f>_xlfn.XLOOKUP($D20,Preguntas!$C:$C,Preguntas!$D:$D)</f>
        <v xml:space="preserve">	Do I provide the results of my monitoring if requested?</v>
      </c>
      <c r="I20" s="2"/>
      <c r="J20" s="2"/>
      <c r="K20" s="2"/>
      <c r="L20" s="2"/>
      <c r="M20" s="5"/>
      <c r="N20" s="5"/>
      <c r="O20" s="5"/>
      <c r="P20" s="5"/>
      <c r="Q20" s="5"/>
      <c r="R20" s="5"/>
      <c r="S20" s="5"/>
      <c r="T20" s="114"/>
    </row>
    <row r="21" spans="1:22" ht="33.6" customHeight="1">
      <c r="A21" s="5"/>
      <c r="B21" s="2"/>
      <c r="G21" s="2"/>
      <c r="H21" s="2"/>
      <c r="I21" s="134" t="str">
        <f>_xlfn.XLOOKUP($V21,Respuesta!$B:$B,Respuesta!$E:$E)</f>
        <v>Waiting for your answer.</v>
      </c>
      <c r="J21" s="135"/>
      <c r="K21" s="135"/>
      <c r="L21" s="135"/>
      <c r="M21" s="5"/>
      <c r="N21" s="5"/>
      <c r="O21" s="5"/>
      <c r="P21" s="5"/>
      <c r="Q21" s="5"/>
      <c r="R21" s="5"/>
      <c r="S21" s="5"/>
      <c r="T21" s="114">
        <v>3</v>
      </c>
      <c r="U21">
        <f>D20</f>
        <v>134</v>
      </c>
      <c r="V21" t="str">
        <f>_xlfn.CONCAT(U21,T21)</f>
        <v>1343</v>
      </c>
    </row>
    <row r="22" spans="1:22" ht="32.4" customHeight="1">
      <c r="A22" s="5"/>
      <c r="B22" s="27"/>
      <c r="C22" s="64" t="s">
        <v>3</v>
      </c>
      <c r="D22" s="67">
        <f>+D20+1</f>
        <v>135</v>
      </c>
      <c r="E22" s="64" t="s">
        <v>371</v>
      </c>
      <c r="F22" s="66">
        <f>_xlfn.XLOOKUP($D22,Respuesta!$C:$C,Respuesta!$A:$A)</f>
        <v>8.5</v>
      </c>
      <c r="G22" s="27"/>
      <c r="H22" s="61" t="str">
        <f>_xlfn.XLOOKUP($D22,Preguntas!$C:$C,Preguntas!$D:$D)</f>
        <v>Do I sell any forest products as FSC certified ?</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30.6" customHeight="1">
      <c r="A24" s="5"/>
      <c r="B24" s="27"/>
      <c r="C24" s="27"/>
      <c r="D24" s="27"/>
      <c r="E24" s="27"/>
      <c r="F24" s="27"/>
      <c r="G24" s="27"/>
      <c r="H24" s="27"/>
      <c r="I24" s="134" t="str">
        <f>_xlfn.XLOOKUP($V24,Respuesta!$B:$B,Respuesta!$E:$E)</f>
        <v>Waiting for your answer.</v>
      </c>
      <c r="J24" s="135"/>
      <c r="K24" s="135"/>
      <c r="L24" s="135"/>
      <c r="M24" s="5"/>
      <c r="N24" s="5"/>
      <c r="O24" s="5"/>
      <c r="P24" s="5"/>
      <c r="Q24" s="5"/>
      <c r="R24" s="5"/>
      <c r="S24" s="5"/>
      <c r="T24" s="114">
        <v>3</v>
      </c>
      <c r="U24">
        <f>D22</f>
        <v>135</v>
      </c>
      <c r="V24" t="str">
        <f>_xlfn.CONCAT(U24,T24)</f>
        <v>1353</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136</v>
      </c>
      <c r="E26" s="64" t="s">
        <v>371</v>
      </c>
      <c r="F26" s="66">
        <f>_xlfn.XLOOKUP($D26,Respuesta!$C:$C,Respuesta!$A:$A)</f>
        <v>8.5</v>
      </c>
      <c r="G26" s="27"/>
      <c r="H26" s="61" t="str">
        <f>_xlfn.XLOOKUP($D26,Preguntas!$C:$C,Preguntas!$D:$D)</f>
        <v xml:space="preserve">Do I keep track of the products I sell, certified and non-certified ? </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35.4" customHeight="1">
      <c r="A28" s="5"/>
      <c r="B28" s="27"/>
      <c r="C28" s="27"/>
      <c r="D28" s="27"/>
      <c r="E28" s="27"/>
      <c r="F28" s="27"/>
      <c r="G28" s="27"/>
      <c r="H28" s="27"/>
      <c r="I28" s="132" t="str">
        <f>_xlfn.XLOOKUP($V28,Respuesta!$B:$B,Respuesta!$E:$E)</f>
        <v>Waiting for your answer.</v>
      </c>
      <c r="J28" s="133"/>
      <c r="K28" s="133"/>
      <c r="L28" s="133"/>
      <c r="M28" s="5"/>
      <c r="N28" s="5"/>
      <c r="O28" s="5"/>
      <c r="P28" s="5"/>
      <c r="Q28" s="5"/>
      <c r="R28" s="5"/>
      <c r="S28" s="5"/>
      <c r="T28" s="114">
        <v>3</v>
      </c>
      <c r="U28">
        <f>D26</f>
        <v>136</v>
      </c>
      <c r="V28" t="str">
        <f>_xlfn.CONCAT(U28,T28)</f>
        <v>1363</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137</v>
      </c>
      <c r="E30" s="64" t="s">
        <v>371</v>
      </c>
      <c r="F30" s="66">
        <f>_xlfn.XLOOKUP($D30,Respuesta!$C:$C,Respuesta!$A:$A)</f>
        <v>8.5</v>
      </c>
      <c r="G30" s="27"/>
      <c r="H30" s="61" t="str">
        <f>_xlfn.XLOOKUP($D30,Preguntas!$C:$C,Preguntas!$D:$D)</f>
        <v>Do I keep a record of the products sold?</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30" customHeight="1">
      <c r="A32" s="5"/>
      <c r="B32" s="27"/>
      <c r="C32" s="27"/>
      <c r="D32" s="27"/>
      <c r="E32" s="27"/>
      <c r="F32" s="27"/>
      <c r="G32" s="27"/>
      <c r="H32" s="27"/>
      <c r="I32" s="132" t="str">
        <f>_xlfn.XLOOKUP($V32,Respuesta!$B:$B,Respuesta!$E:$E)</f>
        <v>Waiting for your answer.</v>
      </c>
      <c r="J32" s="133"/>
      <c r="K32" s="133"/>
      <c r="L32" s="133"/>
      <c r="M32" s="5"/>
      <c r="N32" s="5"/>
      <c r="O32" s="5"/>
      <c r="P32" s="5"/>
      <c r="Q32" s="5"/>
      <c r="R32" s="5"/>
      <c r="S32" s="5"/>
      <c r="T32" s="114">
        <v>3</v>
      </c>
      <c r="U32">
        <f>D30</f>
        <v>137</v>
      </c>
      <c r="V32" t="str">
        <f>_xlfn.CONCAT(U32,T32)</f>
        <v>1373</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138</v>
      </c>
      <c r="E34" s="64" t="s">
        <v>371</v>
      </c>
      <c r="F34" s="66">
        <f>_xlfn.XLOOKUP($D34,Respuesta!$C:$C,Respuesta!$A:$A)</f>
        <v>8.5</v>
      </c>
      <c r="G34" s="27"/>
      <c r="H34" s="61" t="str">
        <f>_xlfn.XLOOKUP($D34,Preguntas!$C:$C,Preguntas!$D:$D)</f>
        <v>Does the documentation of the products sold include the information required by the FSC standard?</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24" customHeight="1">
      <c r="A36" s="5"/>
      <c r="B36" s="27"/>
      <c r="C36" s="27"/>
      <c r="D36" s="27"/>
      <c r="E36" s="27"/>
      <c r="F36" s="27"/>
      <c r="G36" s="27"/>
      <c r="H36" s="27"/>
      <c r="I36" s="134" t="str">
        <f>_xlfn.XLOOKUP($V36,Respuesta!$B:$B,Respuesta!$E:$E)</f>
        <v>Waiting for your answer.</v>
      </c>
      <c r="J36" s="135"/>
      <c r="K36" s="135"/>
      <c r="L36" s="135"/>
      <c r="M36" s="5"/>
      <c r="N36" s="5"/>
      <c r="O36" s="5"/>
      <c r="P36" s="5"/>
      <c r="Q36" s="5"/>
      <c r="R36" s="5"/>
      <c r="S36" s="5"/>
      <c r="T36" s="114">
        <v>3</v>
      </c>
      <c r="U36">
        <f>D34</f>
        <v>138</v>
      </c>
      <c r="V36" t="str">
        <f>_xlfn.CONCAT(U36,T36)</f>
        <v>1383</v>
      </c>
    </row>
    <row r="37" spans="1:22" ht="44.4" customHeight="1">
      <c r="A37" s="5"/>
      <c r="B37" s="27"/>
      <c r="C37" s="64" t="s">
        <v>3</v>
      </c>
      <c r="D37" s="67">
        <f>+D34+1</f>
        <v>139</v>
      </c>
      <c r="E37" s="64" t="s">
        <v>371</v>
      </c>
      <c r="F37" s="66">
        <f>_xlfn.XLOOKUP($D37,Respuesta!$C:$C,Respuesta!$A:$A)</f>
        <v>8.5</v>
      </c>
      <c r="G37" s="27"/>
      <c r="H37" s="62" t="str">
        <f>+_xlfn.XLOOKUP(D37,Preguntas!C:C,Preguntas!D:D)</f>
        <v>Do I keep the invoices for at least 5 years?</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24.6" customHeight="1">
      <c r="A39" s="5"/>
      <c r="B39" s="27"/>
      <c r="C39" s="27"/>
      <c r="D39" s="27"/>
      <c r="E39" s="27"/>
      <c r="F39" s="27"/>
      <c r="G39" s="27"/>
      <c r="H39" s="27"/>
      <c r="I39" s="132" t="str">
        <f>_xlfn.XLOOKUP($V39,Respuesta!$B:$B,Respuesta!$E:$E)</f>
        <v>Waiting for your answer.</v>
      </c>
      <c r="J39" s="133"/>
      <c r="K39" s="133"/>
      <c r="L39" s="133"/>
      <c r="M39" s="5"/>
      <c r="N39" s="5"/>
      <c r="O39" s="5"/>
      <c r="P39" s="5"/>
      <c r="Q39" s="5"/>
      <c r="R39" s="5"/>
      <c r="S39" s="5"/>
      <c r="T39" s="114">
        <v>3</v>
      </c>
      <c r="U39">
        <f>D37</f>
        <v>139</v>
      </c>
      <c r="V39" t="str">
        <f>_xlfn.CONCAT(U39,T39)</f>
        <v>1393</v>
      </c>
    </row>
    <row r="40" spans="1:22" ht="14.4" customHeight="1">
      <c r="A40" s="5"/>
      <c r="B40" s="27"/>
      <c r="C40" s="27"/>
      <c r="D40" s="27"/>
      <c r="E40" s="27"/>
      <c r="F40" s="27"/>
      <c r="G40" s="27"/>
      <c r="H40" s="27"/>
    </row>
    <row r="41" spans="1:22" ht="14.4" customHeight="1">
      <c r="A41" s="5"/>
      <c r="B41" s="27"/>
      <c r="C41" s="27"/>
      <c r="D41" s="27"/>
      <c r="E41" s="27"/>
      <c r="F41" s="27"/>
      <c r="G41" s="27"/>
      <c r="H41" s="27"/>
    </row>
    <row r="42" spans="1:22" s="5" customFormat="1" ht="14.4" customHeight="1"/>
  </sheetData>
  <sheetProtection algorithmName="SHA-512" hashValue="jazPwnzxLcS82aWnIzkoK91mPPKzgF8wNhb2rz2Kc1J6nqN/iztaN+vhKr4pwJK9p5MQA4Vo/j9GLp6PlpJNNw==" saltValue="vJ70SujE563Ke4+AJoTZ3A==" spinCount="100000" sheet="1" objects="1" scenarios="1"/>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36865"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36865" r:id="rId4" name="OptionButton1"/>
      </mc:Fallback>
    </mc:AlternateContent>
    <mc:AlternateContent xmlns:mc="http://schemas.openxmlformats.org/markup-compatibility/2006">
      <mc:Choice Requires="x14">
        <control shapeId="36866" r:id="rId6" name="OptionButton2">
          <controlPr defaultSize="0" autoLine="0" r:id="rId7">
            <anchor moveWithCells="1">
              <from>
                <xdr:col>7</xdr:col>
                <xdr:colOff>1775460</xdr:colOff>
                <xdr:row>8</xdr:row>
                <xdr:rowOff>76200</xdr:rowOff>
              </from>
              <to>
                <xdr:col>7</xdr:col>
                <xdr:colOff>3055620</xdr:colOff>
                <xdr:row>8</xdr:row>
                <xdr:rowOff>350520</xdr:rowOff>
              </to>
            </anchor>
          </controlPr>
        </control>
      </mc:Choice>
      <mc:Fallback>
        <control shapeId="36866" r:id="rId6" name="OptionButton2"/>
      </mc:Fallback>
    </mc:AlternateContent>
    <mc:AlternateContent xmlns:mc="http://schemas.openxmlformats.org/markup-compatibility/2006">
      <mc:Choice Requires="x14">
        <control shapeId="36867"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36867" r:id="rId8" name="OptionButton3"/>
      </mc:Fallback>
    </mc:AlternateContent>
    <mc:AlternateContent xmlns:mc="http://schemas.openxmlformats.org/markup-compatibility/2006">
      <mc:Choice Requires="x14">
        <control shapeId="36868" r:id="rId10" name="OptionButton4">
          <controlPr defaultSize="0" autoLine="0" r:id="rId11">
            <anchor moveWithCells="1">
              <from>
                <xdr:col>7</xdr:col>
                <xdr:colOff>1775460</xdr:colOff>
                <xdr:row>11</xdr:row>
                <xdr:rowOff>144780</xdr:rowOff>
              </from>
              <to>
                <xdr:col>7</xdr:col>
                <xdr:colOff>3055620</xdr:colOff>
                <xdr:row>11</xdr:row>
                <xdr:rowOff>373380</xdr:rowOff>
              </to>
            </anchor>
          </controlPr>
        </control>
      </mc:Choice>
      <mc:Fallback>
        <control shapeId="36868" r:id="rId10" name="OptionButton4"/>
      </mc:Fallback>
    </mc:AlternateContent>
    <mc:AlternateContent xmlns:mc="http://schemas.openxmlformats.org/markup-compatibility/2006">
      <mc:Choice Requires="x14">
        <control shapeId="36869"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36869" r:id="rId12" name="OptionButton5"/>
      </mc:Fallback>
    </mc:AlternateContent>
    <mc:AlternateContent xmlns:mc="http://schemas.openxmlformats.org/markup-compatibility/2006">
      <mc:Choice Requires="x14">
        <control shapeId="36870" r:id="rId14" name="OptionButton6">
          <controlPr defaultSize="0" autoLine="0" r:id="rId15">
            <anchor moveWithCells="1">
              <from>
                <xdr:col>7</xdr:col>
                <xdr:colOff>1775460</xdr:colOff>
                <xdr:row>14</xdr:row>
                <xdr:rowOff>137160</xdr:rowOff>
              </from>
              <to>
                <xdr:col>7</xdr:col>
                <xdr:colOff>3055620</xdr:colOff>
                <xdr:row>14</xdr:row>
                <xdr:rowOff>365760</xdr:rowOff>
              </to>
            </anchor>
          </controlPr>
        </control>
      </mc:Choice>
      <mc:Fallback>
        <control shapeId="36870" r:id="rId14" name="OptionButton6"/>
      </mc:Fallback>
    </mc:AlternateContent>
    <mc:AlternateContent xmlns:mc="http://schemas.openxmlformats.org/markup-compatibility/2006">
      <mc:Choice Requires="x14">
        <control shapeId="36871" r:id="rId16" name="OptionButton7">
          <controlPr defaultSize="0" autoLine="0" autoPict="0" r:id="rId17">
            <anchor moveWithCells="1">
              <from>
                <xdr:col>7</xdr:col>
                <xdr:colOff>106680</xdr:colOff>
                <xdr:row>17</xdr:row>
                <xdr:rowOff>160020</xdr:rowOff>
              </from>
              <to>
                <xdr:col>7</xdr:col>
                <xdr:colOff>563880</xdr:colOff>
                <xdr:row>18</xdr:row>
                <xdr:rowOff>15240</xdr:rowOff>
              </to>
            </anchor>
          </controlPr>
        </control>
      </mc:Choice>
      <mc:Fallback>
        <control shapeId="36871" r:id="rId16" name="OptionButton7"/>
      </mc:Fallback>
    </mc:AlternateContent>
    <mc:AlternateContent xmlns:mc="http://schemas.openxmlformats.org/markup-compatibility/2006">
      <mc:Choice Requires="x14">
        <control shapeId="36872" r:id="rId18" name="OptionButton8">
          <controlPr defaultSize="0" autoLine="0" r:id="rId19">
            <anchor moveWithCells="1">
              <from>
                <xdr:col>7</xdr:col>
                <xdr:colOff>1775460</xdr:colOff>
                <xdr:row>17</xdr:row>
                <xdr:rowOff>160020</xdr:rowOff>
              </from>
              <to>
                <xdr:col>7</xdr:col>
                <xdr:colOff>3055620</xdr:colOff>
                <xdr:row>18</xdr:row>
                <xdr:rowOff>15240</xdr:rowOff>
              </to>
            </anchor>
          </controlPr>
        </control>
      </mc:Choice>
      <mc:Fallback>
        <control shapeId="36872" r:id="rId18" name="OptionButton8"/>
      </mc:Fallback>
    </mc:AlternateContent>
    <mc:AlternateContent xmlns:mc="http://schemas.openxmlformats.org/markup-compatibility/2006">
      <mc:Choice Requires="x14">
        <control shapeId="36873"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36873" r:id="rId20" name="OptionButton9"/>
      </mc:Fallback>
    </mc:AlternateContent>
    <mc:AlternateContent xmlns:mc="http://schemas.openxmlformats.org/markup-compatibility/2006">
      <mc:Choice Requires="x14">
        <control shapeId="36874" r:id="rId22" name="OptionButton10">
          <controlPr defaultSize="0" autoLine="0" r:id="rId23">
            <anchor moveWithCells="1">
              <from>
                <xdr:col>7</xdr:col>
                <xdr:colOff>1775460</xdr:colOff>
                <xdr:row>20</xdr:row>
                <xdr:rowOff>129540</xdr:rowOff>
              </from>
              <to>
                <xdr:col>7</xdr:col>
                <xdr:colOff>3055620</xdr:colOff>
                <xdr:row>20</xdr:row>
                <xdr:rowOff>358140</xdr:rowOff>
              </to>
            </anchor>
          </controlPr>
        </control>
      </mc:Choice>
      <mc:Fallback>
        <control shapeId="36874" r:id="rId22" name="OptionButton10"/>
      </mc:Fallback>
    </mc:AlternateContent>
    <mc:AlternateContent xmlns:mc="http://schemas.openxmlformats.org/markup-compatibility/2006">
      <mc:Choice Requires="x14">
        <control shapeId="36875"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36875" r:id="rId24" name="OptionButton11"/>
      </mc:Fallback>
    </mc:AlternateContent>
    <mc:AlternateContent xmlns:mc="http://schemas.openxmlformats.org/markup-compatibility/2006">
      <mc:Choice Requires="x14">
        <control shapeId="36876"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36876" r:id="rId26" name="OptionButton12"/>
      </mc:Fallback>
    </mc:AlternateContent>
    <mc:AlternateContent xmlns:mc="http://schemas.openxmlformats.org/markup-compatibility/2006">
      <mc:Choice Requires="x14">
        <control shapeId="36877"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36877" r:id="rId28" name="OptionButton13"/>
      </mc:Fallback>
    </mc:AlternateContent>
    <mc:AlternateContent xmlns:mc="http://schemas.openxmlformats.org/markup-compatibility/2006">
      <mc:Choice Requires="x14">
        <control shapeId="36878" r:id="rId30" name="OptionButton14">
          <controlPr defaultSize="0" autoLine="0" r:id="rId31">
            <anchor moveWithCells="1">
              <from>
                <xdr:col>7</xdr:col>
                <xdr:colOff>929640</xdr:colOff>
                <xdr:row>17</xdr:row>
                <xdr:rowOff>144780</xdr:rowOff>
              </from>
              <to>
                <xdr:col>7</xdr:col>
                <xdr:colOff>1432560</xdr:colOff>
                <xdr:row>18</xdr:row>
                <xdr:rowOff>0</xdr:rowOff>
              </to>
            </anchor>
          </controlPr>
        </control>
      </mc:Choice>
      <mc:Fallback>
        <control shapeId="36878" r:id="rId30" name="OptionButton14"/>
      </mc:Fallback>
    </mc:AlternateContent>
    <mc:AlternateContent xmlns:mc="http://schemas.openxmlformats.org/markup-compatibility/2006">
      <mc:Choice Requires="x14">
        <control shapeId="36879"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36879" r:id="rId32" name="OptionButton15"/>
      </mc:Fallback>
    </mc:AlternateContent>
    <mc:AlternateContent xmlns:mc="http://schemas.openxmlformats.org/markup-compatibility/2006">
      <mc:Choice Requires="x14">
        <control shapeId="36880"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36880" r:id="rId34" name="OptionButton16"/>
      </mc:Fallback>
    </mc:AlternateContent>
    <mc:AlternateContent xmlns:mc="http://schemas.openxmlformats.org/markup-compatibility/2006">
      <mc:Choice Requires="x14">
        <control shapeId="36881" r:id="rId36" name="OptionButton17">
          <controlPr defaultSize="0" autoLine="0" r:id="rId37">
            <anchor moveWithCells="1">
              <from>
                <xdr:col>7</xdr:col>
                <xdr:colOff>1775460</xdr:colOff>
                <xdr:row>22</xdr:row>
                <xdr:rowOff>129540</xdr:rowOff>
              </from>
              <to>
                <xdr:col>7</xdr:col>
                <xdr:colOff>3055620</xdr:colOff>
                <xdr:row>23</xdr:row>
                <xdr:rowOff>175260</xdr:rowOff>
              </to>
            </anchor>
          </controlPr>
        </control>
      </mc:Choice>
      <mc:Fallback>
        <control shapeId="36881" r:id="rId36" name="OptionButton17"/>
      </mc:Fallback>
    </mc:AlternateContent>
    <mc:AlternateContent xmlns:mc="http://schemas.openxmlformats.org/markup-compatibility/2006">
      <mc:Choice Requires="x14">
        <control shapeId="36882"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36882" r:id="rId38" name="OptionButton18"/>
      </mc:Fallback>
    </mc:AlternateContent>
    <mc:AlternateContent xmlns:mc="http://schemas.openxmlformats.org/markup-compatibility/2006">
      <mc:Choice Requires="x14">
        <control shapeId="36883"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36883" r:id="rId40" name="OptionButton19"/>
      </mc:Fallback>
    </mc:AlternateContent>
    <mc:AlternateContent xmlns:mc="http://schemas.openxmlformats.org/markup-compatibility/2006">
      <mc:Choice Requires="x14">
        <control shapeId="36884" r:id="rId42" name="OptionButton20">
          <controlPr defaultSize="0" autoLine="0" r:id="rId43">
            <anchor moveWithCells="1">
              <from>
                <xdr:col>7</xdr:col>
                <xdr:colOff>1775460</xdr:colOff>
                <xdr:row>26</xdr:row>
                <xdr:rowOff>129540</xdr:rowOff>
              </from>
              <to>
                <xdr:col>7</xdr:col>
                <xdr:colOff>3055620</xdr:colOff>
                <xdr:row>27</xdr:row>
                <xdr:rowOff>175260</xdr:rowOff>
              </to>
            </anchor>
          </controlPr>
        </control>
      </mc:Choice>
      <mc:Fallback>
        <control shapeId="36884" r:id="rId42" name="OptionButton20"/>
      </mc:Fallback>
    </mc:AlternateContent>
    <mc:AlternateContent xmlns:mc="http://schemas.openxmlformats.org/markup-compatibility/2006">
      <mc:Choice Requires="x14">
        <control shapeId="36885"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36885" r:id="rId44" name="OptionButton21"/>
      </mc:Fallback>
    </mc:AlternateContent>
    <mc:AlternateContent xmlns:mc="http://schemas.openxmlformats.org/markup-compatibility/2006">
      <mc:Choice Requires="x14">
        <control shapeId="36886"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36886" r:id="rId46" name="OptionButton22"/>
      </mc:Fallback>
    </mc:AlternateContent>
    <mc:AlternateContent xmlns:mc="http://schemas.openxmlformats.org/markup-compatibility/2006">
      <mc:Choice Requires="x14">
        <control shapeId="36887" r:id="rId48" name="OptionButton23">
          <controlPr defaultSize="0" autoLine="0" r:id="rId49">
            <anchor moveWithCells="1">
              <from>
                <xdr:col>7</xdr:col>
                <xdr:colOff>1775460</xdr:colOff>
                <xdr:row>30</xdr:row>
                <xdr:rowOff>129540</xdr:rowOff>
              </from>
              <to>
                <xdr:col>7</xdr:col>
                <xdr:colOff>3055620</xdr:colOff>
                <xdr:row>31</xdr:row>
                <xdr:rowOff>175260</xdr:rowOff>
              </to>
            </anchor>
          </controlPr>
        </control>
      </mc:Choice>
      <mc:Fallback>
        <control shapeId="36887" r:id="rId48" name="OptionButton23"/>
      </mc:Fallback>
    </mc:AlternateContent>
    <mc:AlternateContent xmlns:mc="http://schemas.openxmlformats.org/markup-compatibility/2006">
      <mc:Choice Requires="x14">
        <control shapeId="36888"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36888" r:id="rId50" name="OptionButton24"/>
      </mc:Fallback>
    </mc:AlternateContent>
    <mc:AlternateContent xmlns:mc="http://schemas.openxmlformats.org/markup-compatibility/2006">
      <mc:Choice Requires="x14">
        <control shapeId="36889"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36889" r:id="rId52" name="OptionButton25"/>
      </mc:Fallback>
    </mc:AlternateContent>
    <mc:AlternateContent xmlns:mc="http://schemas.openxmlformats.org/markup-compatibility/2006">
      <mc:Choice Requires="x14">
        <control shapeId="36890" r:id="rId54" name="OptionButton26">
          <controlPr defaultSize="0" autoLine="0" r:id="rId55">
            <anchor moveWithCells="1">
              <from>
                <xdr:col>7</xdr:col>
                <xdr:colOff>1775460</xdr:colOff>
                <xdr:row>34</xdr:row>
                <xdr:rowOff>129540</xdr:rowOff>
              </from>
              <to>
                <xdr:col>7</xdr:col>
                <xdr:colOff>3055620</xdr:colOff>
                <xdr:row>35</xdr:row>
                <xdr:rowOff>175260</xdr:rowOff>
              </to>
            </anchor>
          </controlPr>
        </control>
      </mc:Choice>
      <mc:Fallback>
        <control shapeId="36890" r:id="rId54" name="OptionButton26"/>
      </mc:Fallback>
    </mc:AlternateContent>
    <mc:AlternateContent xmlns:mc="http://schemas.openxmlformats.org/markup-compatibility/2006">
      <mc:Choice Requires="x14">
        <control shapeId="36891"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36891" r:id="rId56" name="OptionButton27"/>
      </mc:Fallback>
    </mc:AlternateContent>
    <mc:AlternateContent xmlns:mc="http://schemas.openxmlformats.org/markup-compatibility/2006">
      <mc:Choice Requires="x14">
        <control shapeId="36892"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36892" r:id="rId58" name="OptionButton28"/>
      </mc:Fallback>
    </mc:AlternateContent>
    <mc:AlternateContent xmlns:mc="http://schemas.openxmlformats.org/markup-compatibility/2006">
      <mc:Choice Requires="x14">
        <control shapeId="36893" r:id="rId60" name="OptionButton29">
          <controlPr defaultSize="0" autoLine="0" r:id="rId61">
            <anchor moveWithCells="1">
              <from>
                <xdr:col>7</xdr:col>
                <xdr:colOff>1775460</xdr:colOff>
                <xdr:row>37</xdr:row>
                <xdr:rowOff>129540</xdr:rowOff>
              </from>
              <to>
                <xdr:col>7</xdr:col>
                <xdr:colOff>3055620</xdr:colOff>
                <xdr:row>38</xdr:row>
                <xdr:rowOff>175260</xdr:rowOff>
              </to>
            </anchor>
          </controlPr>
        </control>
      </mc:Choice>
      <mc:Fallback>
        <control shapeId="36893" r:id="rId60" name="OptionButton29"/>
      </mc:Fallback>
    </mc:AlternateContent>
    <mc:AlternateContent xmlns:mc="http://schemas.openxmlformats.org/markup-compatibility/2006">
      <mc:Choice Requires="x14">
        <control shapeId="36894"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36894" r:id="rId62" name="OptionButton30"/>
      </mc:Fallback>
    </mc:AlternateContent>
  </control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DB03B-B968-44C9-BE3F-BC91E2DEAA57}">
  <sheetPr codeName="Sheet29">
    <tabColor rgb="FF61A5C2"/>
  </sheetPr>
  <dimension ref="A1:AD49"/>
  <sheetViews>
    <sheetView showGridLines="0" zoomScale="80" zoomScaleNormal="80" workbookViewId="0">
      <selection activeCell="H11" sqref="H11:I19"/>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29.6640625" customWidth="1"/>
    <col min="7" max="7" width="77.6640625" customWidth="1"/>
    <col min="8" max="8" width="15.5546875" customWidth="1"/>
    <col min="9" max="9" width="14.21875" customWidth="1"/>
    <col min="10" max="10" width="9.88671875" customWidth="1"/>
    <col min="11" max="11" width="12.77734375" customWidth="1"/>
    <col min="12" max="12" width="8.88671875" customWidth="1"/>
    <col min="13" max="13" width="3.109375" customWidth="1"/>
    <col min="14" max="14" width="4.44140625" customWidth="1"/>
    <col min="15" max="15" width="8.88671875" hidden="1" customWidth="1"/>
    <col min="16" max="16" width="4.109375" hidden="1" customWidth="1"/>
    <col min="17"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8"/>
      <c r="P1" s="8"/>
      <c r="Q1" s="8"/>
      <c r="R1" s="8"/>
    </row>
    <row r="2" spans="1:30">
      <c r="A2" s="104"/>
      <c r="B2" s="104"/>
      <c r="C2" s="104"/>
      <c r="D2" s="104"/>
      <c r="E2" s="104"/>
      <c r="F2" s="104"/>
      <c r="G2" s="104"/>
      <c r="H2" s="104"/>
      <c r="I2" s="104"/>
      <c r="J2" s="104"/>
      <c r="K2" s="104"/>
      <c r="L2" s="104"/>
      <c r="M2" s="104"/>
      <c r="N2" s="104"/>
      <c r="O2" s="8"/>
      <c r="P2" s="8"/>
      <c r="Q2" s="8"/>
      <c r="R2" s="8"/>
    </row>
    <row r="3" spans="1:30">
      <c r="A3" s="104"/>
      <c r="B3" s="104"/>
      <c r="C3" s="104"/>
      <c r="D3" s="104"/>
      <c r="E3" s="104"/>
      <c r="F3" s="104"/>
      <c r="G3" s="104"/>
      <c r="H3" s="104"/>
      <c r="I3" s="104"/>
      <c r="J3" s="104"/>
      <c r="K3" s="104"/>
      <c r="L3" s="104"/>
      <c r="M3" s="104"/>
      <c r="N3" s="104"/>
      <c r="O3" s="8"/>
      <c r="P3" s="8"/>
      <c r="Q3" s="8"/>
      <c r="R3" s="8"/>
    </row>
    <row r="4" spans="1:30" ht="9.6" customHeight="1">
      <c r="A4" s="104"/>
      <c r="B4" s="104"/>
      <c r="C4" s="104"/>
      <c r="D4" s="104"/>
      <c r="E4" s="104"/>
      <c r="F4" s="104"/>
      <c r="G4" s="104"/>
      <c r="H4" s="104"/>
      <c r="I4" s="104"/>
      <c r="J4" s="104"/>
      <c r="K4" s="104"/>
      <c r="L4" s="104"/>
      <c r="M4" s="104"/>
      <c r="N4" s="104"/>
      <c r="O4" s="8"/>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22.8" customHeight="1">
      <c r="A8" s="5"/>
      <c r="B8" s="2"/>
      <c r="C8" s="2"/>
      <c r="D8" s="2"/>
      <c r="E8" s="2"/>
      <c r="F8" s="2"/>
      <c r="G8" s="2"/>
      <c r="H8" s="2"/>
      <c r="I8" s="10"/>
      <c r="J8" s="2"/>
      <c r="K8" s="2"/>
      <c r="L8" s="5"/>
      <c r="M8" s="5"/>
      <c r="N8" s="5"/>
      <c r="O8" s="5"/>
      <c r="P8" s="5"/>
      <c r="Q8" s="5"/>
      <c r="R8" s="5"/>
    </row>
    <row r="9" spans="1:30" ht="37.200000000000003" customHeight="1">
      <c r="A9" s="5"/>
      <c r="B9" s="13"/>
      <c r="C9" s="25"/>
      <c r="D9" s="26"/>
      <c r="E9" s="25"/>
      <c r="F9" s="96"/>
      <c r="G9" s="7"/>
      <c r="H9" s="27"/>
      <c r="I9" s="27"/>
      <c r="J9" s="27"/>
      <c r="K9" s="27"/>
      <c r="L9" s="5"/>
      <c r="M9" s="5"/>
      <c r="N9" s="5"/>
      <c r="O9" s="5"/>
      <c r="P9" s="5"/>
      <c r="Q9" s="5"/>
      <c r="R9" s="5"/>
    </row>
    <row r="10" spans="1:30" ht="27" customHeight="1">
      <c r="A10" s="5"/>
      <c r="B10" s="2"/>
      <c r="D10" s="106" t="s">
        <v>2</v>
      </c>
      <c r="E10" s="106" t="s">
        <v>370</v>
      </c>
      <c r="F10" s="106" t="s">
        <v>367</v>
      </c>
      <c r="G10" s="106" t="s">
        <v>368</v>
      </c>
      <c r="H10" s="107" t="s">
        <v>369</v>
      </c>
      <c r="I10" s="107" t="s">
        <v>15</v>
      </c>
      <c r="J10" s="28"/>
      <c r="K10" s="28"/>
      <c r="L10" s="5"/>
      <c r="M10" s="5"/>
      <c r="N10" s="5"/>
      <c r="O10" s="5"/>
      <c r="P10" s="5"/>
      <c r="Q10" s="5"/>
      <c r="R10" s="5"/>
    </row>
    <row r="11" spans="1:30" ht="30" customHeight="1">
      <c r="A11" s="5"/>
      <c r="B11" s="2"/>
      <c r="C11" s="2"/>
      <c r="D11" s="39" t="str">
        <f>IF(AD12 = 0,"", AD12 )</f>
        <v>Sin Datos</v>
      </c>
      <c r="E11" s="39" t="str">
        <f>IF(IFERROR(_xlfn.XLOOKUP($D11,Respuesta!$C:$C,Respuesta!$A:$A),0) = 0,"", _xlfn.XLOOKUP($D11,Respuesta!$C:$C,Respuesta!$A:$A))</f>
        <v/>
      </c>
      <c r="F11" s="37" t="str">
        <f>IF(IFERROR(_xlfn.XLOOKUP($AB12,Respuesta!$B:$B,Respuesta!$I:$I),0) = 0,"", _xlfn.XLOOKUP($AB12,Respuesta!$B:$B,Respuesta!$I:$I))</f>
        <v/>
      </c>
      <c r="G11" s="37" t="str">
        <f>IF(IFERROR(_xlfn.XLOOKUP($AB12,Respuesta!$B:$B,Respuesta!$E:$E),0) =0,"",(_xlfn.XLOOKUP($AB12,Respuesta!$B:$B,Respuesta!$E:$E)))</f>
        <v/>
      </c>
      <c r="H11" s="115"/>
      <c r="I11" s="115"/>
      <c r="J11" s="27"/>
      <c r="K11" s="27"/>
      <c r="L11" s="5"/>
      <c r="M11" s="5"/>
      <c r="N11" s="5"/>
      <c r="O11" s="5"/>
      <c r="P11" s="5"/>
      <c r="Q11" s="5"/>
      <c r="R11" s="5"/>
      <c r="W11" t="s">
        <v>19</v>
      </c>
      <c r="X11" t="s">
        <v>17</v>
      </c>
      <c r="Y11" t="s">
        <v>6</v>
      </c>
      <c r="AB11" t="s">
        <v>19</v>
      </c>
      <c r="AC11" t="s">
        <v>17</v>
      </c>
      <c r="AD11" t="s">
        <v>6</v>
      </c>
    </row>
    <row r="12" spans="1:30" ht="30" customHeight="1">
      <c r="A12" s="5"/>
      <c r="B12" s="2"/>
      <c r="C12" s="23"/>
      <c r="D12" s="39" t="str">
        <f t="shared" ref="D12:D29" si="0">IF(AD13 = 0,"", AD13 )</f>
        <v/>
      </c>
      <c r="E12" s="39" t="str">
        <f>IF(IFERROR(_xlfn.XLOOKUP($D12,Respuesta!$C:$C,Respuesta!$A:$A),0) = 0,"", _xlfn.XLOOKUP($D12,Respuesta!$C:$C,Respuesta!$A:$A))</f>
        <v/>
      </c>
      <c r="F12" s="37" t="str">
        <f>IF(IFERROR(_xlfn.XLOOKUP($AB13,Respuesta!$B:$B,Respuesta!$I:$I),0) = 0,"", _xlfn.XLOOKUP($AB13,Respuesta!$B:$B,Respuesta!$I:$I))</f>
        <v/>
      </c>
      <c r="G12" s="37" t="str">
        <f>IF(IFERROR(_xlfn.XLOOKUP($AB13,Respuesta!$B:$B,Respuesta!$E:$E),0) =0,"",(_xlfn.XLOOKUP($AB13,Respuesta!$B:$B,Respuesta!$E:$E)))</f>
        <v/>
      </c>
      <c r="H12" s="115"/>
      <c r="I12" s="115"/>
      <c r="J12" s="27"/>
      <c r="K12" s="27"/>
      <c r="L12" s="5"/>
      <c r="M12" s="5"/>
      <c r="N12" s="5"/>
      <c r="O12" s="5"/>
      <c r="P12" s="5"/>
      <c r="Q12" s="5"/>
      <c r="R12" s="5"/>
      <c r="W12" s="27" t="str" cm="1">
        <f t="array" ref="W12:W19">_xlfn._xlws.FILTER('P 8'!$V$9:$V$39,'P 7'!$V$9:$V$39&lt;&gt;"")</f>
        <v>1303</v>
      </c>
      <c r="X12" s="27" t="str">
        <f>_xlfn.XLOOKUP(W12,Respuesta!B:B,Respuesta!H:H)</f>
        <v/>
      </c>
      <c r="Y12" s="27">
        <f>_xlfn.XLOOKUP(W12,Respuesta!B:B,Respuesta!C:C)</f>
        <v>130</v>
      </c>
      <c r="AB12" t="str" cm="1">
        <f t="array" ref="AB12">_xlfn._xlws.FILTER(W12:W37,$X$12:$X$37 = "Si","")</f>
        <v/>
      </c>
      <c r="AD12" t="str" cm="1">
        <f t="array" ref="AD12">_xlfn._xlws.FILTER(Y12:Y33,$X$12:$X$33 = "Si","Sin Datos")</f>
        <v>Sin Datos</v>
      </c>
    </row>
    <row r="13" spans="1:30" ht="30" customHeight="1">
      <c r="A13" s="5"/>
      <c r="B13" s="2"/>
      <c r="D13" s="39" t="str">
        <f t="shared" si="0"/>
        <v/>
      </c>
      <c r="E13" s="39" t="str">
        <f>IF(IFERROR(_xlfn.XLOOKUP($D13,Respuesta!$C:$C,Respuesta!$A:$A),0) = 0,"", _xlfn.XLOOKUP($D13,Respuesta!$C:$C,Respuesta!$A:$A))</f>
        <v/>
      </c>
      <c r="F13" s="37" t="str">
        <f>IF(IFERROR(_xlfn.XLOOKUP($AB14,Respuesta!$B:$B,Respuesta!$I:$I),0) = 0,"", _xlfn.XLOOKUP($AB14,Respuesta!$B:$B,Respuesta!$I:$I))</f>
        <v/>
      </c>
      <c r="G13" s="37" t="str">
        <f>IF(IFERROR(_xlfn.XLOOKUP($AB14,Respuesta!$B:$B,Respuesta!$E:$E),0) =0,"",(_xlfn.XLOOKUP($AB14,Respuesta!$B:$B,Respuesta!$E:$E)))</f>
        <v/>
      </c>
      <c r="H13" s="116"/>
      <c r="I13" s="116"/>
      <c r="J13" s="30"/>
      <c r="K13" s="30"/>
      <c r="L13" s="5"/>
      <c r="M13" s="5"/>
      <c r="N13" s="5"/>
      <c r="O13" s="5"/>
      <c r="P13" s="5"/>
      <c r="Q13" s="5"/>
      <c r="R13" s="5"/>
      <c r="W13" s="27" t="str">
        <v>1313</v>
      </c>
      <c r="X13" s="27" t="str">
        <f>_xlfn.XLOOKUP(W13,Respuesta!B:B,Respuesta!H:H)</f>
        <v/>
      </c>
      <c r="Y13" s="27">
        <f>_xlfn.XLOOKUP(W13,Respuesta!B:B,Respuesta!C:C)</f>
        <v>131</v>
      </c>
    </row>
    <row r="14" spans="1:30" ht="30" customHeight="1">
      <c r="A14" s="5"/>
      <c r="B14" s="2"/>
      <c r="C14" s="2"/>
      <c r="D14" s="39" t="str">
        <f t="shared" si="0"/>
        <v/>
      </c>
      <c r="E14" s="39" t="str">
        <f>IF(IFERROR(_xlfn.XLOOKUP($D14,Respuesta!$C:$C,Respuesta!$A:$A),0) = 0,"", _xlfn.XLOOKUP($D14,Respuesta!$C:$C,Respuesta!$A:$A))</f>
        <v/>
      </c>
      <c r="F14" s="37" t="str">
        <f>IF(IFERROR(_xlfn.XLOOKUP($AB15,Respuesta!$B:$B,Respuesta!$I:$I),0) = 0,"", _xlfn.XLOOKUP($AB15,Respuesta!$B:$B,Respuesta!$I:$I))</f>
        <v/>
      </c>
      <c r="G14" s="37" t="str">
        <f>IF(IFERROR(_xlfn.XLOOKUP($AB15,Respuesta!$B:$B,Respuesta!$E:$E),0) =0,"",(_xlfn.XLOOKUP($AB15,Respuesta!$B:$B,Respuesta!$E:$E)))</f>
        <v/>
      </c>
      <c r="H14" s="115"/>
      <c r="I14" s="115"/>
      <c r="J14" s="27"/>
      <c r="K14" s="27"/>
      <c r="L14" s="5"/>
      <c r="M14" s="5"/>
      <c r="N14" s="5"/>
      <c r="O14" s="5"/>
      <c r="P14" s="5"/>
      <c r="Q14" s="5"/>
      <c r="R14" s="5"/>
      <c r="W14" s="27" t="str">
        <v>1323</v>
      </c>
      <c r="X14" s="27" t="str">
        <f>_xlfn.XLOOKUP(W14,Respuesta!B:B,Respuesta!H:H)</f>
        <v/>
      </c>
      <c r="Y14" s="27">
        <f>_xlfn.XLOOKUP(W14,Respuesta!B:B,Respuesta!C:C)</f>
        <v>132</v>
      </c>
    </row>
    <row r="15" spans="1:30" ht="30" customHeight="1">
      <c r="A15" s="5"/>
      <c r="B15" s="2"/>
      <c r="C15" s="6"/>
      <c r="D15" s="39" t="str">
        <f t="shared" si="0"/>
        <v/>
      </c>
      <c r="E15" s="39" t="str">
        <f>IF(IFERROR(_xlfn.XLOOKUP($D15,Respuesta!$C:$C,Respuesta!$A:$A),0) = 0,"", _xlfn.XLOOKUP($D15,Respuesta!$C:$C,Respuesta!$A:$A))</f>
        <v/>
      </c>
      <c r="F15" s="37" t="str">
        <f>IF(IFERROR(_xlfn.XLOOKUP($AB16,Respuesta!$B:$B,Respuesta!$I:$I),0) = 0,"", _xlfn.XLOOKUP($AB16,Respuesta!$B:$B,Respuesta!$I:$I))</f>
        <v/>
      </c>
      <c r="G15" s="37" t="str">
        <f>IF(IFERROR(_xlfn.XLOOKUP($AB16,Respuesta!$B:$B,Respuesta!$E:$E),0) =0,"",(_xlfn.XLOOKUP($AB16,Respuesta!$B:$B,Respuesta!$E:$E)))</f>
        <v/>
      </c>
      <c r="H15" s="115"/>
      <c r="I15" s="115"/>
      <c r="J15" s="27"/>
      <c r="K15" s="27"/>
      <c r="L15" s="5"/>
      <c r="M15" s="5"/>
      <c r="N15" s="5"/>
      <c r="O15" s="5"/>
      <c r="P15" s="5"/>
      <c r="Q15" s="5"/>
      <c r="R15" s="5"/>
      <c r="W15" s="27" t="str">
        <v>1333</v>
      </c>
      <c r="X15" s="27" t="str">
        <f>_xlfn.XLOOKUP(W15,Respuesta!B:B,Respuesta!H:H)</f>
        <v/>
      </c>
      <c r="Y15" s="27">
        <f>_xlfn.XLOOKUP(W15,Respuesta!B:B,Respuesta!C:C)</f>
        <v>133</v>
      </c>
    </row>
    <row r="16" spans="1:30" ht="30" customHeight="1">
      <c r="A16" s="5"/>
      <c r="B16" s="2"/>
      <c r="D16" s="39" t="str">
        <f t="shared" si="0"/>
        <v/>
      </c>
      <c r="E16" s="39" t="str">
        <f>IF(IFERROR(_xlfn.XLOOKUP($D16,Respuesta!$C:$C,Respuesta!$A:$A),0) = 0,"", _xlfn.XLOOKUP($D16,Respuesta!$C:$C,Respuesta!$A:$A))</f>
        <v/>
      </c>
      <c r="F16" s="37" t="str">
        <f>IF(IFERROR(_xlfn.XLOOKUP($AB17,Respuesta!$B:$B,Respuesta!$I:$I),0) = 0,"", _xlfn.XLOOKUP($AB17,Respuesta!$B:$B,Respuesta!$I:$I))</f>
        <v/>
      </c>
      <c r="G16" s="37" t="str">
        <f>IF(IFERROR(_xlfn.XLOOKUP($AB17,Respuesta!$B:$B,Respuesta!$E:$E),0) =0,"",(_xlfn.XLOOKUP($AB17,Respuesta!$B:$B,Respuesta!$E:$E)))</f>
        <v/>
      </c>
      <c r="H16" s="116"/>
      <c r="I16" s="116"/>
      <c r="J16" s="30"/>
      <c r="K16" s="30"/>
      <c r="L16" s="5"/>
      <c r="M16" s="5"/>
      <c r="N16" s="5"/>
      <c r="O16" s="5"/>
      <c r="P16" s="5"/>
      <c r="Q16" s="5"/>
      <c r="R16" s="5"/>
      <c r="W16" s="27" t="str">
        <v>1343</v>
      </c>
      <c r="X16" s="27" t="str">
        <f>_xlfn.XLOOKUP(W16,Respuesta!B:B,Respuesta!H:H)</f>
        <v/>
      </c>
      <c r="Y16" s="27">
        <f>_xlfn.XLOOKUP(W16,Respuesta!B:B,Respuesta!C:C)</f>
        <v>134</v>
      </c>
    </row>
    <row r="17" spans="1:25" ht="30" customHeight="1">
      <c r="A17" s="5"/>
      <c r="B17" s="2"/>
      <c r="C17" s="6"/>
      <c r="D17" s="39" t="str">
        <f t="shared" si="0"/>
        <v/>
      </c>
      <c r="E17" s="39" t="str">
        <f>IF(IFERROR(_xlfn.XLOOKUP($D17,Respuesta!$C:$C,Respuesta!$A:$A),0) = 0,"", _xlfn.XLOOKUP($D17,Respuesta!$C:$C,Respuesta!$A:$A))</f>
        <v/>
      </c>
      <c r="F17" s="37" t="str">
        <f>IF(IFERROR(_xlfn.XLOOKUP($AB18,Respuesta!$B:$B,Respuesta!$I:$I),0) = 0,"", _xlfn.XLOOKUP($AB18,Respuesta!$B:$B,Respuesta!$I:$I))</f>
        <v/>
      </c>
      <c r="G17" s="37" t="str">
        <f>IF(IFERROR(_xlfn.XLOOKUP($AB18,Respuesta!$B:$B,Respuesta!$E:$E),0) =0,"",(_xlfn.XLOOKUP($AB18,Respuesta!$B:$B,Respuesta!$E:$E)))</f>
        <v/>
      </c>
      <c r="H17" s="115"/>
      <c r="I17" s="115"/>
      <c r="J17" s="27"/>
      <c r="K17" s="27"/>
      <c r="L17" s="5"/>
      <c r="M17" s="5"/>
      <c r="N17" s="5"/>
      <c r="O17" s="5"/>
      <c r="P17" s="11"/>
      <c r="Q17" s="5"/>
      <c r="R17" s="5"/>
      <c r="W17" s="27" t="str">
        <v>1353</v>
      </c>
      <c r="X17" s="27" t="str">
        <f>_xlfn.XLOOKUP(W17,Respuesta!B:B,Respuesta!H:H)</f>
        <v/>
      </c>
      <c r="Y17" s="27">
        <f>_xlfn.XLOOKUP(W17,Respuesta!B:B,Respuesta!C:C)</f>
        <v>135</v>
      </c>
    </row>
    <row r="18" spans="1:25" ht="30" customHeight="1">
      <c r="A18" s="5"/>
      <c r="B18" s="2"/>
      <c r="D18" s="39" t="str">
        <f t="shared" si="0"/>
        <v/>
      </c>
      <c r="E18" s="39" t="str">
        <f>IF(IFERROR(_xlfn.XLOOKUP($D18,Respuesta!$C:$C,Respuesta!$A:$A),0) = 0,"", _xlfn.XLOOKUP($D18,Respuesta!$C:$C,Respuesta!$A:$A))</f>
        <v/>
      </c>
      <c r="F18" s="37" t="str">
        <f>IF(IFERROR(_xlfn.XLOOKUP($AB19,Respuesta!$B:$B,Respuesta!$I:$I),0) = 0,"", _xlfn.XLOOKUP($AB19,Respuesta!$B:$B,Respuesta!$I:$I))</f>
        <v/>
      </c>
      <c r="G18" s="37" t="str">
        <f>IF(IFERROR(_xlfn.XLOOKUP($AB19,Respuesta!$B:$B,Respuesta!$E:$E),0) =0,"",(_xlfn.XLOOKUP($AB19,Respuesta!$B:$B,Respuesta!$E:$E)))</f>
        <v/>
      </c>
      <c r="H18" s="116"/>
      <c r="I18" s="116"/>
      <c r="J18" s="30"/>
      <c r="K18" s="30"/>
      <c r="L18" s="5"/>
      <c r="M18" s="5"/>
      <c r="N18" s="5"/>
      <c r="O18" s="5"/>
      <c r="P18" s="5"/>
      <c r="Q18" s="5"/>
      <c r="R18" s="5"/>
      <c r="W18" s="27" t="str">
        <v>1363</v>
      </c>
      <c r="X18" s="27" t="str">
        <f>_xlfn.XLOOKUP(W18,Respuesta!B:B,Respuesta!H:H)</f>
        <v/>
      </c>
      <c r="Y18" s="27">
        <f>_xlfn.XLOOKUP(W18,Respuesta!B:B,Respuesta!C:C)</f>
        <v>136</v>
      </c>
    </row>
    <row r="19" spans="1:25" ht="30" customHeight="1">
      <c r="A19" s="5"/>
      <c r="B19" s="2"/>
      <c r="C19" s="2"/>
      <c r="D19" s="39" t="str">
        <f t="shared" si="0"/>
        <v/>
      </c>
      <c r="E19" s="39" t="str">
        <f>IF(IFERROR(_xlfn.XLOOKUP($D19,Respuesta!$C:$C,Respuesta!$A:$A),0) = 0,"", _xlfn.XLOOKUP($D19,Respuesta!$C:$C,Respuesta!$A:$A))</f>
        <v/>
      </c>
      <c r="F19" s="37" t="str">
        <f>IF(IFERROR(_xlfn.XLOOKUP($AB20,Respuesta!$B:$B,Respuesta!$I:$I),0) = 0,"", _xlfn.XLOOKUP($AB20,Respuesta!$B:$B,Respuesta!$I:$I))</f>
        <v/>
      </c>
      <c r="G19" s="37" t="str">
        <f>IF(IFERROR(_xlfn.XLOOKUP($AB20,Respuesta!$B:$B,Respuesta!$E:$E),0) =0,"",(_xlfn.XLOOKUP($AB20,Respuesta!$B:$B,Respuesta!$E:$E)))</f>
        <v/>
      </c>
      <c r="H19" s="115"/>
      <c r="I19" s="115"/>
      <c r="J19" s="27"/>
      <c r="K19" s="27"/>
      <c r="L19" s="5"/>
      <c r="M19" s="5"/>
      <c r="N19" s="5"/>
      <c r="O19" s="5"/>
      <c r="P19" s="5"/>
      <c r="Q19" s="5"/>
      <c r="R19" s="5"/>
      <c r="W19" s="27" t="str">
        <v>1373</v>
      </c>
      <c r="X19" s="27" t="str">
        <f>_xlfn.XLOOKUP(W19,Respuesta!B:B,Respuesta!H:H)</f>
        <v/>
      </c>
      <c r="Y19" s="27">
        <f>_xlfn.XLOOKUP(W19,Respuesta!B:B,Respuesta!C:C)</f>
        <v>137</v>
      </c>
    </row>
    <row r="20" spans="1:25" ht="30" customHeight="1">
      <c r="A20" s="5"/>
      <c r="B20" s="2"/>
      <c r="C20" s="6"/>
      <c r="D20" s="39" t="str">
        <f t="shared" si="0"/>
        <v/>
      </c>
      <c r="E20" s="39" t="str">
        <f>IF(IFERROR(_xlfn.XLOOKUP($D20,Respuesta!$C:$C,Respuesta!$A:$A),0) = 0,"", _xlfn.XLOOKUP($D20,Respuesta!$C:$C,Respuesta!$A:$A))</f>
        <v/>
      </c>
      <c r="F20" s="34"/>
      <c r="G20" s="37" t="str">
        <f>IF(IFERROR(_xlfn.XLOOKUP($AB21,Respuesta!$B:$B,Respuesta!$E:$E),0) =0,"",(_xlfn.XLOOKUP($AB21,Respuesta!$B:$B,Respuesta!$E:$E)))</f>
        <v/>
      </c>
      <c r="H20" s="34"/>
      <c r="I20" s="34"/>
      <c r="J20" s="27"/>
      <c r="K20" s="27"/>
      <c r="L20" s="5"/>
      <c r="M20" s="5"/>
      <c r="N20" s="5"/>
      <c r="O20" s="5"/>
      <c r="P20" s="5"/>
      <c r="Q20" s="5"/>
      <c r="R20" s="5"/>
      <c r="W20" s="27"/>
      <c r="X20" s="27"/>
      <c r="Y20" s="27"/>
    </row>
    <row r="21" spans="1:25" ht="30" customHeight="1">
      <c r="A21" s="5"/>
      <c r="B21" s="2"/>
      <c r="D21" s="39" t="str">
        <f t="shared" si="0"/>
        <v/>
      </c>
      <c r="E21" s="39" t="str">
        <f>IF(IFERROR(_xlfn.XLOOKUP($D21,Respuesta!$C:$C,Respuesta!$A:$A),0) = 0,"", _xlfn.XLOOKUP($D21,Respuesta!$C:$C,Respuesta!$A:$A))</f>
        <v/>
      </c>
      <c r="F21" s="34"/>
      <c r="G21" s="37" t="str">
        <f>IF(IFERROR(_xlfn.XLOOKUP($AB22,Respuesta!$B:$B,Respuesta!$E:$E),0) =0,"",(_xlfn.XLOOKUP($AB22,Respuesta!$B:$B,Respuesta!$E:$E)))</f>
        <v/>
      </c>
      <c r="H21" s="29"/>
      <c r="I21" s="29"/>
      <c r="J21" s="30"/>
      <c r="K21" s="30"/>
      <c r="L21" s="5"/>
      <c r="M21" s="5"/>
      <c r="N21" s="5"/>
      <c r="O21" s="5"/>
      <c r="P21" s="5"/>
      <c r="Q21" s="5"/>
      <c r="R21" s="5"/>
      <c r="W21" s="27"/>
      <c r="X21" s="27"/>
      <c r="Y21" s="27"/>
    </row>
    <row r="22" spans="1:25" s="5" customFormat="1" ht="30" customHeight="1">
      <c r="D22" s="81" t="str">
        <f t="shared" si="0"/>
        <v/>
      </c>
      <c r="E22" s="81" t="str">
        <f>IF(IFERROR(_xlfn.XLOOKUP($D22,Respuesta!$C:$C,Respuesta!$A:$A),0) = 0,"", _xlfn.XLOOKUP($D22,Respuesta!$C:$C,Respuesta!$A:$A))</f>
        <v/>
      </c>
      <c r="F22" s="38"/>
      <c r="G22" s="82" t="str">
        <f>IF(IFERROR(_xlfn.XLOOKUP($AB23,Respuesta!$B:$B,Respuesta!$E:$E),0) =0,"",(_xlfn.XLOOKUP($AB23,Respuesta!$B:$B,Respuesta!$E:$E)))</f>
        <v/>
      </c>
      <c r="H22" s="38"/>
      <c r="I22" s="38"/>
      <c r="J22" s="11"/>
      <c r="K22" s="11"/>
      <c r="W22" s="11"/>
      <c r="X22" s="11"/>
      <c r="Y22" s="11"/>
    </row>
    <row r="23" spans="1:25" ht="30" hidden="1" customHeight="1">
      <c r="A23" s="5"/>
      <c r="B23" s="2"/>
      <c r="C23" s="2"/>
      <c r="D23" s="39" t="str">
        <f t="shared" si="0"/>
        <v/>
      </c>
      <c r="E23" s="39" t="str">
        <f>IF(IFERROR(_xlfn.XLOOKUP($D23,Respuesta!$C:$C,Respuesta!$A:$A),0) = 0,"", _xlfn.XLOOKUP($D23,Respuesta!$C:$C,Respuesta!$A:$A))</f>
        <v/>
      </c>
      <c r="F23" s="34"/>
      <c r="G23" s="37" t="str">
        <f>IF(IFERROR(_xlfn.XLOOKUP($AB24,Respuesta!$B:$B,Respuesta!$E:$E),0) =0,"",(_xlfn.XLOOKUP($AB24,Respuesta!$B:$B,Respuesta!$E:$E)))</f>
        <v/>
      </c>
      <c r="H23" s="34"/>
      <c r="I23" s="34"/>
      <c r="J23" s="27"/>
      <c r="K23" s="27"/>
      <c r="L23" s="5"/>
      <c r="M23" s="5"/>
      <c r="N23" s="5"/>
      <c r="O23" s="5"/>
      <c r="P23" s="5"/>
      <c r="Q23" s="5"/>
      <c r="R23" s="5"/>
      <c r="W23" s="27"/>
      <c r="X23" s="27"/>
      <c r="Y23" s="27"/>
    </row>
    <row r="24" spans="1:25" ht="30" hidden="1" customHeight="1">
      <c r="A24" s="5"/>
      <c r="B24" s="2"/>
      <c r="C24" s="2"/>
      <c r="D24" s="39" t="str">
        <f t="shared" si="0"/>
        <v/>
      </c>
      <c r="E24" s="39" t="str">
        <f>IF(IFERROR(_xlfn.XLOOKUP($D24,Respuesta!$C:$C,Respuesta!$A:$A),0) = 0,"", _xlfn.XLOOKUP($D24,Respuesta!$C:$C,Respuesta!$A:$A))</f>
        <v/>
      </c>
      <c r="F24" s="34"/>
      <c r="G24" s="37" t="str">
        <f>IF(IFERROR(_xlfn.XLOOKUP($AB25,Respuesta!$B:$B,Respuesta!$E:$E),0) =0,"",(_xlfn.XLOOKUP($AB25,Respuesta!$B:$B,Respuesta!$E:$E)))</f>
        <v/>
      </c>
      <c r="H24" s="34"/>
      <c r="I24" s="34"/>
      <c r="J24" s="2"/>
      <c r="K24" s="2"/>
      <c r="L24" s="5"/>
      <c r="M24" s="5"/>
      <c r="N24" s="5"/>
      <c r="O24" s="5"/>
      <c r="P24" s="5"/>
      <c r="Q24" s="5"/>
      <c r="R24" s="5"/>
      <c r="W24" s="27"/>
      <c r="X24" s="27"/>
      <c r="Y24" s="27"/>
    </row>
    <row r="25" spans="1:25" ht="30" hidden="1" customHeight="1">
      <c r="A25" s="5"/>
      <c r="B25" s="2"/>
      <c r="C25" s="2"/>
      <c r="D25" s="39" t="str">
        <f t="shared" si="0"/>
        <v/>
      </c>
      <c r="E25" s="39" t="str">
        <f>IF(IFERROR(_xlfn.XLOOKUP($D25,Respuesta!$C:$C,Respuesta!$A:$A),0) = 0,"", _xlfn.XLOOKUP($D25,Respuesta!$C:$C,Respuesta!$A:$A))</f>
        <v/>
      </c>
      <c r="F25" s="34"/>
      <c r="G25" s="37" t="str">
        <f>IF(IFERROR(_xlfn.XLOOKUP($AB26,Respuesta!$B:$B,Respuesta!$E:$E),0) =0,"",(_xlfn.XLOOKUP($AB26,Respuesta!$B:$B,Respuesta!$E:$E)))</f>
        <v/>
      </c>
      <c r="H25" s="34"/>
      <c r="I25" s="34"/>
      <c r="J25" s="2"/>
      <c r="K25" s="2"/>
      <c r="L25" s="5"/>
      <c r="M25" s="5"/>
      <c r="N25" s="5"/>
      <c r="O25" s="5"/>
      <c r="P25" s="5"/>
      <c r="Q25" s="5"/>
      <c r="R25" s="5"/>
      <c r="W25" s="27"/>
      <c r="X25" s="27"/>
      <c r="Y25" s="27"/>
    </row>
    <row r="26" spans="1:25" ht="30" hidden="1" customHeight="1">
      <c r="A26" s="5"/>
      <c r="B26" s="2"/>
      <c r="C26" s="2"/>
      <c r="D26" s="39" t="str">
        <f t="shared" si="0"/>
        <v/>
      </c>
      <c r="E26" s="39" t="str">
        <f>IF(IFERROR(_xlfn.XLOOKUP($D26,Respuesta!$C:$C,Respuesta!$A:$A),0) = 0,"", _xlfn.XLOOKUP($D26,Respuesta!$C:$C,Respuesta!$A:$A))</f>
        <v/>
      </c>
      <c r="F26" s="34"/>
      <c r="G26" s="37" t="str">
        <f>IF(IFERROR(_xlfn.XLOOKUP($AB27,Respuesta!$B:$B,Respuesta!$E:$E),0) =0,"",(_xlfn.XLOOKUP($AB27,Respuesta!$B:$B,Respuesta!$E:$E)))</f>
        <v/>
      </c>
      <c r="H26" s="34"/>
      <c r="I26" s="34"/>
      <c r="J26" s="2"/>
      <c r="K26" s="2"/>
      <c r="L26" s="5"/>
      <c r="M26" s="5"/>
      <c r="N26" s="5"/>
      <c r="O26" s="5"/>
      <c r="P26" s="5"/>
      <c r="Q26" s="5"/>
      <c r="R26" s="5"/>
      <c r="W26" s="27"/>
      <c r="X26" s="27"/>
      <c r="Y26" s="27"/>
    </row>
    <row r="27" spans="1:25" ht="30" hidden="1" customHeight="1">
      <c r="A27" s="5"/>
      <c r="B27" s="2"/>
      <c r="C27" s="2"/>
      <c r="D27" s="39" t="str">
        <f t="shared" si="0"/>
        <v/>
      </c>
      <c r="E27" s="39" t="str">
        <f>IF(IFERROR(_xlfn.XLOOKUP($D27,Respuesta!$C:$C,Respuesta!$A:$A),0) = 0,"", _xlfn.XLOOKUP($D27,Respuesta!$C:$C,Respuesta!$A:$A))</f>
        <v/>
      </c>
      <c r="F27" s="34"/>
      <c r="G27" s="37" t="str">
        <f>IF(IFERROR(_xlfn.XLOOKUP($AB28,Respuesta!$B:$B,Respuesta!$E:$E),0) =0,"",(_xlfn.XLOOKUP($AB28,Respuesta!$B:$B,Respuesta!$E:$E)))</f>
        <v/>
      </c>
      <c r="H27" s="34"/>
      <c r="I27" s="34"/>
      <c r="J27" s="2"/>
      <c r="K27" s="2"/>
      <c r="L27" s="5"/>
      <c r="M27" s="5"/>
      <c r="N27" s="5"/>
      <c r="O27" s="5"/>
      <c r="P27" s="5"/>
      <c r="Q27" s="5"/>
      <c r="R27" s="5"/>
      <c r="W27" s="27"/>
      <c r="X27" s="27"/>
      <c r="Y27" s="27"/>
    </row>
    <row r="28" spans="1:25" ht="30" hidden="1" customHeight="1">
      <c r="A28" s="5"/>
      <c r="B28" s="2"/>
      <c r="C28" s="2"/>
      <c r="D28" s="39" t="str">
        <f t="shared" si="0"/>
        <v/>
      </c>
      <c r="E28" s="39" t="str">
        <f>IF(IFERROR(_xlfn.XLOOKUP($D28,Respuesta!$C:$C,Respuesta!$A:$A),0) = 0,"", _xlfn.XLOOKUP($D28,Respuesta!$C:$C,Respuesta!$A:$A))</f>
        <v/>
      </c>
      <c r="F28" s="34"/>
      <c r="G28" s="37" t="str">
        <f>IF(IFERROR(_xlfn.XLOOKUP($AB29,Respuesta!$B:$B,Respuesta!$E:$E),0) =0,"",(_xlfn.XLOOKUP($AB29,Respuesta!$B:$B,Respuesta!$E:$E)))</f>
        <v/>
      </c>
      <c r="H28" s="34"/>
      <c r="I28" s="34"/>
      <c r="J28" s="2"/>
      <c r="K28" s="2"/>
      <c r="L28" s="5"/>
      <c r="M28" s="5"/>
      <c r="N28" s="5"/>
      <c r="O28" s="5"/>
      <c r="P28" s="5"/>
      <c r="Q28" s="5"/>
      <c r="R28" s="5"/>
      <c r="W28" s="27"/>
      <c r="X28" s="27"/>
      <c r="Y28" s="27"/>
    </row>
    <row r="29" spans="1:25" ht="30" hidden="1" customHeight="1">
      <c r="A29" s="5"/>
      <c r="B29" s="2"/>
      <c r="C29" s="2"/>
      <c r="D29" s="39" t="str">
        <f t="shared" si="0"/>
        <v/>
      </c>
      <c r="E29" s="39" t="str">
        <f>IF(IFERROR(_xlfn.XLOOKUP($D29,Respuesta!$C:$C,Respuesta!$A:$A),0) = 0,"", _xlfn.XLOOKUP($D29,Respuesta!$C:$C,Respuesta!$A:$A))</f>
        <v/>
      </c>
      <c r="F29" s="34"/>
      <c r="G29" s="37" t="str">
        <f>IF(IFERROR(_xlfn.XLOOKUP($AB30,Respuesta!$B:$B,Respuesta!$E:$E),0) =0,"",(_xlfn.XLOOKUP($AB30,Respuesta!$B:$B,Respuesta!$E:$E)))</f>
        <v/>
      </c>
      <c r="H29" s="34"/>
      <c r="I29" s="34"/>
      <c r="J29" s="2"/>
      <c r="K29" s="2"/>
      <c r="L29" s="5"/>
      <c r="M29" s="5"/>
      <c r="N29" s="5"/>
      <c r="O29" s="5"/>
      <c r="P29" s="5"/>
      <c r="Q29" s="5"/>
      <c r="R29" s="5"/>
      <c r="W29" s="27"/>
      <c r="X29" s="27"/>
      <c r="Y29" s="27"/>
    </row>
    <row r="30" spans="1:25" ht="30" hidden="1" customHeight="1">
      <c r="A30" s="5"/>
      <c r="D30" s="39" t="str">
        <f>IF(AD31 = 0,"", AD31 )</f>
        <v/>
      </c>
      <c r="E30" s="39" t="str">
        <f>IF(IFERROR(_xlfn.XLOOKUP($D30,Respuesta!$C:$C,Respuesta!$A:$A),0) = 0,"", _xlfn.XLOOKUP($D30,Respuesta!$C:$C,Respuesta!$A:$A))</f>
        <v/>
      </c>
      <c r="F30" s="34"/>
      <c r="G30" s="37" t="str">
        <f>IF(IFERROR(_xlfn.XLOOKUP($AB31,Respuesta!$B:$B,Respuesta!$E:$E),0) =0,"",(_xlfn.XLOOKUP($AB31,Respuesta!$B:$B,Respuesta!$E:$E)))</f>
        <v/>
      </c>
      <c r="H30" s="34"/>
      <c r="I30" s="34"/>
      <c r="W30" s="27"/>
      <c r="X30" s="27"/>
      <c r="Y30" s="27"/>
    </row>
    <row r="31" spans="1:25" s="2" customFormat="1" ht="30" hidden="1" customHeight="1">
      <c r="A31" s="5"/>
      <c r="D31" s="39" t="str">
        <f>IF(AD31 = 0,"", AD31 )</f>
        <v/>
      </c>
      <c r="E31" s="39" t="str">
        <f>IF(IFERROR(_xlfn.XLOOKUP($D31,Respuesta!$C:$C,Respuesta!$A:$A),0) = 0,"", _xlfn.XLOOKUP($D31,Respuesta!$C:$C,Respuesta!$A:$A))</f>
        <v/>
      </c>
      <c r="F31" s="34"/>
      <c r="G31" s="37" t="str">
        <f>IF(IFERROR(_xlfn.XLOOKUP($AB32,Respuesta!$B:$B,Respuesta!$E:$E),0) =0,"",(_xlfn.XLOOKUP($AB32,Respuesta!$B:$B,Respuesta!$E:$E)))</f>
        <v/>
      </c>
      <c r="H31" s="34"/>
      <c r="I31" s="34"/>
      <c r="W31" s="27"/>
      <c r="X31" s="27"/>
      <c r="Y31" s="27"/>
    </row>
    <row r="32" spans="1:25" ht="30" hidden="1" customHeight="1">
      <c r="A32" s="5"/>
      <c r="D32" s="3" t="str">
        <f t="shared" ref="D32:D37" si="1">IF(AD33 = 0,"", AD33 )</f>
        <v/>
      </c>
      <c r="E32" s="3" t="str">
        <f>IF(IFERROR(_xlfn.XLOOKUP($D32,Respuesta!$C:$C,Respuesta!$A:$A),0) = 0,"", _xlfn.XLOOKUP($D32,Respuesta!$C:$C,Respuesta!$A:$A))</f>
        <v/>
      </c>
      <c r="F32" s="32"/>
      <c r="G32" s="33" t="str">
        <f>IF(IFERROR(_xlfn.XLOOKUP($AB33,Respuesta!$B:$B,Respuesta!$E:$E),0) =0,"",(_xlfn.XLOOKUP($AB33,Respuesta!$B:$B,Respuesta!$E:$E)))</f>
        <v/>
      </c>
      <c r="H32" s="32"/>
      <c r="I32" s="34"/>
      <c r="W32" s="27"/>
      <c r="X32" s="27"/>
      <c r="Y32" s="27"/>
    </row>
    <row r="33" spans="4:25" s="5" customFormat="1" ht="30" hidden="1" customHeight="1">
      <c r="D33" s="68" t="str">
        <f t="shared" si="1"/>
        <v/>
      </c>
      <c r="E33" s="68" t="str">
        <f>IF(IFERROR(_xlfn.XLOOKUP($D33,Respuesta!$C:$C,Respuesta!$A:$A),0) = 0,"", _xlfn.XLOOKUP($D33,Respuesta!$C:$C,Respuesta!$A:$A))</f>
        <v/>
      </c>
      <c r="F33" s="35"/>
      <c r="G33" s="36" t="str">
        <f>IF(IFERROR(_xlfn.XLOOKUP($AB34,Respuesta!$B:$B,Respuesta!$E:$E),0) =0,"",(_xlfn.XLOOKUP($AB34,Respuesta!$B:$B,Respuesta!$E:$E)))</f>
        <v/>
      </c>
      <c r="H33" s="35"/>
      <c r="I33" s="38"/>
      <c r="W33" s="11"/>
      <c r="X33" s="11"/>
      <c r="Y33" s="11"/>
    </row>
    <row r="34" spans="4:25" s="5" customFormat="1" ht="30" hidden="1" customHeight="1">
      <c r="D34" s="68" t="str">
        <f t="shared" si="1"/>
        <v/>
      </c>
      <c r="E34" s="68" t="str">
        <f>IF(IFERROR(_xlfn.XLOOKUP($D34,Respuesta!$C:$C,Respuesta!$A:$A),0) = 0,"", _xlfn.XLOOKUP($D34,Respuesta!$C:$C,Respuesta!$A:$A))</f>
        <v/>
      </c>
      <c r="F34" s="35"/>
      <c r="G34" s="36" t="str">
        <f>IF(IFERROR(_xlfn.XLOOKUP($AB35,Respuesta!$B:$B,Respuesta!$E:$E),0) =0,"",(_xlfn.XLOOKUP($AB35,Respuesta!$B:$B,Respuesta!$E:$E)))</f>
        <v/>
      </c>
      <c r="H34" s="35"/>
      <c r="I34" s="38"/>
      <c r="W34" s="11"/>
      <c r="X34" s="11"/>
      <c r="Y34" s="11"/>
    </row>
    <row r="35" spans="4:25" s="5" customFormat="1" ht="30" hidden="1" customHeight="1">
      <c r="D35" s="68" t="str">
        <f t="shared" si="1"/>
        <v/>
      </c>
      <c r="E35" s="68" t="str">
        <f>IF(IFERROR(_xlfn.XLOOKUP($D35,Respuesta!$C:$C,Respuesta!$A:$A),0) = 0,"", _xlfn.XLOOKUP($D35,Respuesta!$C:$C,Respuesta!$A:$A))</f>
        <v/>
      </c>
      <c r="F35" s="35"/>
      <c r="G35" s="36" t="str">
        <f>IF(IFERROR(_xlfn.XLOOKUP($AB36,Respuesta!$B:$B,Respuesta!$E:$E),0) =0,"",(_xlfn.XLOOKUP($AB36,Respuesta!$B:$B,Respuesta!$E:$E)))</f>
        <v/>
      </c>
      <c r="H35" s="35"/>
      <c r="I35" s="38"/>
      <c r="W35" s="11"/>
      <c r="X35" s="11"/>
      <c r="Y35" s="11"/>
    </row>
    <row r="36" spans="4:25" s="5" customFormat="1" ht="30" hidden="1" customHeight="1">
      <c r="D36" s="68" t="str">
        <f t="shared" si="1"/>
        <v/>
      </c>
      <c r="E36" s="68" t="str">
        <f>IF(IFERROR(_xlfn.XLOOKUP($D36,Respuesta!$C:$C,Respuesta!$A:$A),0) = 0,"", _xlfn.XLOOKUP($D36,Respuesta!$C:$C,Respuesta!$A:$A))</f>
        <v/>
      </c>
      <c r="F36" s="35"/>
      <c r="G36" s="36" t="str">
        <f>IF(IFERROR(_xlfn.XLOOKUP($AB37,Respuesta!$B:$B,Respuesta!$E:$E),0) =0,"",(_xlfn.XLOOKUP($AB37,Respuesta!$B:$B,Respuesta!$E:$E)))</f>
        <v/>
      </c>
      <c r="H36" s="35"/>
      <c r="I36" s="38"/>
      <c r="W36" s="11"/>
      <c r="X36" s="11"/>
      <c r="Y36" s="11"/>
    </row>
    <row r="37" spans="4:25" s="5" customFormat="1" ht="30" hidden="1" customHeight="1">
      <c r="D37" s="68" t="str">
        <f t="shared" si="1"/>
        <v/>
      </c>
      <c r="E37" s="68" t="str">
        <f>IF(IFERROR(_xlfn.XLOOKUP($D37,Respuesta!$C:$C,Respuesta!$A:$A),0) = 0,"", _xlfn.XLOOKUP($D37,Respuesta!$C:$C,Respuesta!$A:$A))</f>
        <v/>
      </c>
      <c r="F37" s="35"/>
      <c r="G37" s="36" t="str">
        <f>IF(IFERROR(_xlfn.XLOOKUP($AB38,Respuesta!$B:$B,Respuesta!$E:$E),0) =0,"",(_xlfn.XLOOKUP($AB38,Respuesta!$B:$B,Respuesta!$E:$E)))</f>
        <v/>
      </c>
      <c r="H37" s="35"/>
      <c r="I37" s="38"/>
      <c r="W37" s="11"/>
      <c r="X37" s="11"/>
      <c r="Y37" s="11"/>
    </row>
    <row r="38" spans="4:25" s="5" customFormat="1" ht="14.4" hidden="1" customHeight="1"/>
    <row r="39" spans="4:25" s="5" customFormat="1" ht="14.4" hidden="1" customHeight="1"/>
    <row r="40" spans="4:25" s="5" customFormat="1" ht="14.4" hidden="1" customHeight="1"/>
    <row r="41" spans="4:25" s="5" customFormat="1" ht="14.4" hidden="1" customHeight="1"/>
    <row r="42" spans="4:25" s="5" customFormat="1" ht="14.4" hidden="1" customHeight="1"/>
    <row r="43" spans="4:25" s="5" customFormat="1" ht="14.4" hidden="1" customHeight="1"/>
    <row r="44" spans="4:25" s="5" customFormat="1" ht="14.4" hidden="1" customHeight="1"/>
    <row r="49" ht="14.4" customHeight="1"/>
  </sheetData>
  <sheetProtection algorithmName="SHA-512" hashValue="3YltVFXn0DuOD/xYd5OH1L5UnFCeZGl2bf+FWHV4KGDYFmpL4pxtUi0MCcqTCP+S5duCu3MpKNPUVPflL44PrQ==" saltValue="HIqOmkdP4uCe8QvxsnGSPA==" spinCount="100000" sheet="1" objects="1" scenarios="1"/>
  <pageMargins left="0.7" right="0.7" top="0.75" bottom="0.75" header="0.3" footer="0.3"/>
  <pageSetup orientation="portrait" r:id="rId1"/>
  <drawing r:id="rId2"/>
  <tableParts count="1">
    <tablePart r:id="rId3"/>
  </tablePar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0865B-698C-4191-83B0-CD57FFDAFDCA}">
  <sheetPr codeName="Sheet30">
    <tabColor rgb="FF78BE20"/>
  </sheetPr>
  <dimension ref="A1:V42"/>
  <sheetViews>
    <sheetView showGridLines="0" zoomScaleNormal="100" workbookViewId="0"/>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140</v>
      </c>
      <c r="E8" s="25" t="s">
        <v>371</v>
      </c>
      <c r="F8" s="63">
        <f>_xlfn.XLOOKUP($D8,Respuesta!$C:$C,Respuesta!$A:$A)</f>
        <v>9.1</v>
      </c>
      <c r="G8" s="26"/>
      <c r="H8" s="7" t="str">
        <f>_xlfn.XLOOKUP($D8,Preguntas!$C:$C,Preguntas!$D:$D)</f>
        <v>Do I have an assessment of the possible High Conservation Values in my forest and immediate vicinity?</v>
      </c>
      <c r="I8" s="2"/>
      <c r="J8" s="2"/>
      <c r="K8" s="2"/>
      <c r="L8" s="2"/>
      <c r="M8" s="5"/>
      <c r="N8" s="5"/>
      <c r="O8" s="5"/>
      <c r="P8" s="5"/>
      <c r="Q8" s="5"/>
      <c r="R8" s="5"/>
      <c r="S8" s="5"/>
      <c r="T8" s="114"/>
    </row>
    <row r="9" spans="1:22" ht="43.8" customHeight="1">
      <c r="A9" s="5"/>
      <c r="B9" s="2"/>
      <c r="G9" s="2"/>
      <c r="H9" s="2"/>
      <c r="I9" s="132" t="str">
        <f>_xlfn.XLOOKUP(V9,Respuesta!$B:$B,Respuesta!$E:$E)</f>
        <v>Evaluate and record presence and status of potential High Conservation Values. / Training: Identification of environmental values and HCVs. /  HCV assessment</v>
      </c>
      <c r="J9" s="133"/>
      <c r="K9" s="133"/>
      <c r="L9" s="133"/>
      <c r="M9" s="5"/>
      <c r="N9" s="5"/>
      <c r="O9" s="5"/>
      <c r="P9" s="5"/>
      <c r="Q9" s="5"/>
      <c r="R9" s="5"/>
      <c r="S9" s="5"/>
      <c r="T9" s="114">
        <v>2</v>
      </c>
      <c r="U9">
        <f>+D8</f>
        <v>140</v>
      </c>
      <c r="V9" t="str">
        <f>_xlfn.CONCAT(U9,T9)</f>
        <v>1402</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141</v>
      </c>
      <c r="E11" s="12" t="s">
        <v>371</v>
      </c>
      <c r="F11" s="45">
        <f>_xlfn.XLOOKUP($D11,Respuesta!$C:$C,Respuesta!$A:$A)</f>
        <v>9.1</v>
      </c>
      <c r="G11" s="2"/>
      <c r="H11" s="7" t="str">
        <f>_xlfn.XLOOKUP($D11,Preguntas!$C:$C,Preguntas!$D:$D)</f>
        <v>Is the assessment based on best available information and engagement with stakeholders?</v>
      </c>
      <c r="I11" s="2"/>
      <c r="J11" s="2"/>
      <c r="K11" s="2"/>
      <c r="L11" s="2"/>
      <c r="M11" s="5"/>
      <c r="N11" s="5"/>
      <c r="O11" s="5"/>
      <c r="P11" s="5"/>
      <c r="Q11" s="5"/>
      <c r="R11" s="5"/>
      <c r="S11" s="5"/>
      <c r="T11" s="114"/>
    </row>
    <row r="12" spans="1:22" ht="35.4" customHeight="1">
      <c r="A12" s="5"/>
      <c r="B12" s="2"/>
      <c r="G12" s="2"/>
      <c r="H12" s="2"/>
      <c r="I12" s="134" t="str">
        <f>_xlfn.XLOOKUP($V12,Respuesta!$B:$B,Respuesta!$E:$E)</f>
        <v>Engage affected/interested stakeholder in the HCV assessment</v>
      </c>
      <c r="J12" s="135"/>
      <c r="K12" s="135"/>
      <c r="L12" s="135"/>
      <c r="M12" s="5"/>
      <c r="N12" s="5"/>
      <c r="O12" s="5"/>
      <c r="P12" s="5"/>
      <c r="Q12" s="5"/>
      <c r="R12" s="5"/>
      <c r="S12" s="5"/>
      <c r="T12" s="114">
        <v>2</v>
      </c>
      <c r="U12">
        <f>D11</f>
        <v>141</v>
      </c>
      <c r="V12" t="str">
        <f>_xlfn.CONCAT(U12,T12)</f>
        <v>1412</v>
      </c>
    </row>
    <row r="13" spans="1:22" ht="19.2"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142</v>
      </c>
      <c r="E14" s="25" t="s">
        <v>371</v>
      </c>
      <c r="F14" s="63">
        <f>_xlfn.XLOOKUP($D14,Respuesta!$C:$C,Respuesta!$A:$A)</f>
        <v>9.1</v>
      </c>
      <c r="G14" s="2"/>
      <c r="H14" s="7" t="str">
        <f>_xlfn.XLOOKUP($D14,Preguntas!$C:$C,Preguntas!$D:$D)</f>
        <v>Does the assessment identify High Conservation Values in my forest or immediate vicinity?</v>
      </c>
      <c r="I14" s="2"/>
      <c r="J14" s="2"/>
      <c r="K14" s="2"/>
      <c r="L14" s="2"/>
      <c r="M14" s="5"/>
      <c r="N14" s="5"/>
      <c r="O14" s="5"/>
      <c r="P14" s="5"/>
      <c r="Q14" s="5"/>
      <c r="R14" s="5"/>
      <c r="S14" s="5"/>
      <c r="T14" s="114"/>
    </row>
    <row r="15" spans="1:22" ht="43.8" customHeight="1">
      <c r="A15" s="5"/>
      <c r="B15" s="2"/>
      <c r="G15" s="2"/>
      <c r="H15" s="2"/>
      <c r="I15" s="134" t="str">
        <f>_xlfn.XLOOKUP($V15,Respuesta!$B:$B,Respuesta!$E:$E)</f>
        <v>Thank you. Continue with question 149.</v>
      </c>
      <c r="J15" s="135"/>
      <c r="K15" s="135"/>
      <c r="L15" s="135"/>
      <c r="M15" s="5"/>
      <c r="N15" s="5"/>
      <c r="O15" s="5"/>
      <c r="P15" s="5"/>
      <c r="Q15" s="5"/>
      <c r="R15" s="5"/>
      <c r="S15" s="5"/>
      <c r="T15" s="114">
        <v>2</v>
      </c>
      <c r="U15">
        <f>+D14</f>
        <v>142</v>
      </c>
      <c r="V15" t="str">
        <f>_xlfn.CONCAT(U15,T15)</f>
        <v>1422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143</v>
      </c>
      <c r="E17" s="25" t="s">
        <v>371</v>
      </c>
      <c r="F17" s="63">
        <f>_xlfn.XLOOKUP($D17,Respuesta!$C:$C,Respuesta!$A:$A)</f>
        <v>9.1999999999999993</v>
      </c>
      <c r="G17" s="2"/>
      <c r="H17" s="7" t="str">
        <f>_xlfn.XLOOKUP($D17,Preguntas!$C:$C,Preguntas!$D:$D)</f>
        <v>Do I have a plan what to do to maintain or enhance the identified HCV?</v>
      </c>
      <c r="I17" s="2"/>
      <c r="J17" s="2"/>
      <c r="K17" s="2"/>
      <c r="L17" s="2"/>
      <c r="M17" s="5"/>
      <c r="N17" s="5"/>
      <c r="O17" s="5"/>
      <c r="P17" s="5"/>
      <c r="Q17" s="11"/>
      <c r="R17" s="5"/>
      <c r="S17" s="5"/>
      <c r="T17" s="114"/>
    </row>
    <row r="18" spans="1:22" ht="24.6" customHeight="1">
      <c r="A18" s="5"/>
      <c r="B18" s="2"/>
      <c r="G18" s="2"/>
      <c r="H18" s="2"/>
      <c r="I18" s="134" t="str">
        <f>_xlfn.XLOOKUP($V18,Respuesta!$B:$B,Respuesta!$E:$E)</f>
        <v>Plan what to do  to maintain or enhance the identified HCV.</v>
      </c>
      <c r="J18" s="135"/>
      <c r="K18" s="135"/>
      <c r="L18" s="135"/>
      <c r="M18" s="5"/>
      <c r="N18" s="5"/>
      <c r="O18" s="5"/>
      <c r="P18" s="5"/>
      <c r="Q18" s="5"/>
      <c r="R18" s="5"/>
      <c r="S18" s="5"/>
      <c r="T18" s="114">
        <v>2</v>
      </c>
      <c r="U18">
        <f>D17</f>
        <v>143</v>
      </c>
      <c r="V18" t="str">
        <f>_xlfn.CONCAT(U18,T18)</f>
        <v>1432</v>
      </c>
    </row>
    <row r="19" spans="1:22" ht="13.8" customHeight="1">
      <c r="A19" s="5"/>
      <c r="B19" s="2"/>
      <c r="C19" s="2"/>
      <c r="D19" s="2"/>
      <c r="E19" s="2"/>
      <c r="F19" s="2"/>
      <c r="G19" s="2"/>
      <c r="H19" s="2"/>
      <c r="I19" s="2"/>
      <c r="J19" s="2"/>
      <c r="K19" s="2"/>
      <c r="L19" s="2"/>
      <c r="M19" s="5"/>
      <c r="N19" s="5"/>
      <c r="O19" s="5"/>
      <c r="P19" s="5"/>
      <c r="Q19" s="5"/>
      <c r="R19" s="5"/>
      <c r="S19" s="5"/>
      <c r="T19" s="114"/>
    </row>
    <row r="20" spans="1:22" ht="61.8" customHeight="1">
      <c r="A20" s="5"/>
      <c r="B20" s="2"/>
      <c r="C20" s="25" t="s">
        <v>3</v>
      </c>
      <c r="D20" s="67">
        <f>+D17+1</f>
        <v>144</v>
      </c>
      <c r="E20" s="25" t="s">
        <v>371</v>
      </c>
      <c r="F20" s="63">
        <f>_xlfn.XLOOKUP($D20,Respuesta!$C:$C,Respuesta!$A:$A)</f>
        <v>9.1999999999999993</v>
      </c>
      <c r="G20" s="2"/>
      <c r="H20" s="7" t="str">
        <f>_xlfn.XLOOKUP($D20,Preguntas!$C:$C,Preguntas!$D:$D)</f>
        <v>Did I seek advice from stakeholders in developing the plan?</v>
      </c>
      <c r="I20" s="2"/>
      <c r="J20" s="2"/>
      <c r="K20" s="2"/>
      <c r="L20" s="2"/>
      <c r="M20" s="5"/>
      <c r="N20" s="5"/>
      <c r="O20" s="5"/>
      <c r="P20" s="5"/>
      <c r="Q20" s="5"/>
      <c r="R20" s="5"/>
      <c r="S20" s="5"/>
      <c r="T20" s="114"/>
    </row>
    <row r="21" spans="1:22" ht="31.2" customHeight="1">
      <c r="A21" s="5"/>
      <c r="B21" s="2"/>
      <c r="G21" s="2"/>
      <c r="H21" s="2"/>
      <c r="I21" s="134" t="str">
        <f>_xlfn.XLOOKUP($V21,Respuesta!$B:$B,Respuesta!$E:$E)</f>
        <v>Engage affected/interested stakeholder in planing to maintain HCV.</v>
      </c>
      <c r="J21" s="135"/>
      <c r="K21" s="135"/>
      <c r="L21" s="135"/>
      <c r="M21" s="5"/>
      <c r="N21" s="5"/>
      <c r="O21" s="5"/>
      <c r="P21" s="5"/>
      <c r="Q21" s="5"/>
      <c r="R21" s="5"/>
      <c r="S21" s="5"/>
      <c r="T21" s="114">
        <v>2</v>
      </c>
      <c r="U21">
        <f>D20</f>
        <v>144</v>
      </c>
      <c r="V21" t="str">
        <f>_xlfn.CONCAT(U21,T21)</f>
        <v>1442</v>
      </c>
    </row>
    <row r="22" spans="1:22" ht="32.4" customHeight="1">
      <c r="A22" s="5"/>
      <c r="B22" s="27"/>
      <c r="C22" s="64" t="s">
        <v>3</v>
      </c>
      <c r="D22" s="67">
        <f>+D20+1</f>
        <v>145</v>
      </c>
      <c r="E22" s="64" t="s">
        <v>371</v>
      </c>
      <c r="F22" s="66">
        <f>_xlfn.XLOOKUP($D22,Respuesta!$C:$C,Respuesta!$A:$A)</f>
        <v>9.3000000000000007</v>
      </c>
      <c r="G22" s="27"/>
      <c r="H22" s="61" t="str">
        <f>_xlfn.XLOOKUP($D22,Preguntas!$C:$C,Preguntas!$D:$D)</f>
        <v>Do I implement the plan?</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21.6" customHeight="1">
      <c r="A24" s="5"/>
      <c r="B24" s="27"/>
      <c r="C24" s="27"/>
      <c r="D24" s="27"/>
      <c r="E24" s="27"/>
      <c r="F24" s="27"/>
      <c r="G24" s="27"/>
      <c r="H24" s="27"/>
      <c r="I24" s="134" t="str">
        <f>_xlfn.XLOOKUP($V24,Respuesta!$B:$B,Respuesta!$E:$E)</f>
        <v>Implement actions to protect HCVs.</v>
      </c>
      <c r="J24" s="135"/>
      <c r="K24" s="135"/>
      <c r="L24" s="135"/>
      <c r="M24" s="5"/>
      <c r="N24" s="5"/>
      <c r="O24" s="5"/>
      <c r="P24" s="5"/>
      <c r="Q24" s="5"/>
      <c r="R24" s="5"/>
      <c r="S24" s="5"/>
      <c r="T24" s="114">
        <v>2</v>
      </c>
      <c r="U24">
        <f>D22</f>
        <v>145</v>
      </c>
      <c r="V24" t="str">
        <f>_xlfn.CONCAT(U24,T24)</f>
        <v>1452</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146</v>
      </c>
      <c r="E26" s="64" t="s">
        <v>371</v>
      </c>
      <c r="F26" s="66">
        <f>_xlfn.XLOOKUP($D26,Respuesta!$C:$C,Respuesta!$A:$A)</f>
        <v>9.4</v>
      </c>
      <c r="G26" s="27"/>
      <c r="H26" s="61" t="str">
        <f>_xlfn.XLOOKUP($D26,Preguntas!$C:$C,Preguntas!$D:$D)</f>
        <v>Do I monitor the HCV’s periodically and the implementation of the plan to maintain them?</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24.6" customHeight="1">
      <c r="A28" s="5"/>
      <c r="B28" s="27"/>
      <c r="C28" s="27"/>
      <c r="D28" s="27"/>
      <c r="E28" s="27"/>
      <c r="F28" s="27"/>
      <c r="G28" s="27"/>
      <c r="H28" s="27"/>
      <c r="I28" s="132" t="str">
        <f>_xlfn.XLOOKUP($V28,Respuesta!$B:$B,Respuesta!$E:$E)</f>
        <v>Thank you. Continue with the next question.</v>
      </c>
      <c r="J28" s="133"/>
      <c r="K28" s="133"/>
      <c r="L28" s="133"/>
      <c r="M28" s="5"/>
      <c r="N28" s="5"/>
      <c r="O28" s="5"/>
      <c r="P28" s="5"/>
      <c r="Q28" s="5"/>
      <c r="R28" s="5"/>
      <c r="S28" s="5"/>
      <c r="T28" s="114">
        <v>1</v>
      </c>
      <c r="U28">
        <f>D26</f>
        <v>146</v>
      </c>
      <c r="V28" t="str">
        <f>_xlfn.CONCAT(U28,T28)</f>
        <v>1461</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147</v>
      </c>
      <c r="E30" s="64" t="s">
        <v>371</v>
      </c>
      <c r="F30" s="66">
        <f>_xlfn.XLOOKUP($D30,Respuesta!$C:$C,Respuesta!$A:$A)</f>
        <v>9.4</v>
      </c>
      <c r="G30" s="27"/>
      <c r="H30" s="61" t="str">
        <f>_xlfn.XLOOKUP($D30,Preguntas!$C:$C,Preguntas!$D:$D)</f>
        <v>Do I consult with stakeholders on the results of monitoring and adapt strategies if necessary?</v>
      </c>
      <c r="I30" s="2"/>
      <c r="J30" s="2"/>
      <c r="K30" s="2"/>
      <c r="L30" s="2"/>
      <c r="M30" s="5"/>
      <c r="N30" s="5"/>
      <c r="O30" s="5"/>
      <c r="P30" s="5"/>
      <c r="Q30" s="5"/>
      <c r="R30" s="5"/>
      <c r="S30" s="5"/>
      <c r="T30" s="114"/>
    </row>
    <row r="31" spans="1:22" ht="14.4" customHeight="1">
      <c r="A31" s="5"/>
      <c r="B31" s="27"/>
      <c r="C31" s="27"/>
      <c r="D31" s="27"/>
      <c r="E31" s="27"/>
      <c r="F31" s="27"/>
      <c r="G31" s="27"/>
      <c r="H31" s="27"/>
      <c r="M31" s="5"/>
      <c r="N31" s="5"/>
      <c r="O31" s="5"/>
      <c r="P31" s="5"/>
      <c r="Q31" s="5"/>
      <c r="R31" s="5"/>
      <c r="S31" s="5"/>
      <c r="T31" s="114"/>
    </row>
    <row r="32" spans="1:22" ht="30" customHeight="1">
      <c r="A32" s="5"/>
      <c r="B32" s="27"/>
      <c r="C32" s="27"/>
      <c r="D32" s="27"/>
      <c r="E32" s="27"/>
      <c r="F32" s="27"/>
      <c r="G32" s="27"/>
      <c r="H32" s="27"/>
      <c r="I32" s="132" t="str">
        <f>_xlfn.XLOOKUP($V32,Respuesta!$B:$B,Respuesta!$E:$E)</f>
        <v>Waiting for your answer.</v>
      </c>
      <c r="J32" s="133"/>
      <c r="K32" s="133"/>
      <c r="L32" s="133"/>
      <c r="M32" s="5"/>
      <c r="N32" s="5"/>
      <c r="O32" s="5"/>
      <c r="P32" s="5"/>
      <c r="Q32" s="5"/>
      <c r="R32" s="5"/>
      <c r="S32" s="5"/>
      <c r="T32" s="114">
        <v>3</v>
      </c>
      <c r="U32">
        <f>D30</f>
        <v>147</v>
      </c>
      <c r="V32" t="str">
        <f>_xlfn.CONCAT(U32,T32)</f>
        <v>1473</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148</v>
      </c>
      <c r="E34" s="64" t="s">
        <v>371</v>
      </c>
      <c r="F34" s="66">
        <f>_xlfn.XLOOKUP($D34,Respuesta!$C:$C,Respuesta!$A:$A)</f>
        <v>9.4</v>
      </c>
      <c r="G34" s="27"/>
      <c r="H34" s="61" t="str">
        <f>_xlfn.XLOOKUP($D34,Preguntas!$C:$C,Preguntas!$D:$D)</f>
        <v>Do I stop activities if I discover any new HCV?</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21.6" customHeight="1">
      <c r="A36" s="5"/>
      <c r="B36" s="27"/>
      <c r="C36" s="27"/>
      <c r="D36" s="27"/>
      <c r="E36" s="27"/>
      <c r="F36" s="27"/>
      <c r="G36" s="27"/>
      <c r="H36" s="27"/>
      <c r="I36" s="134" t="str">
        <f>_xlfn.XLOOKUP($V36,Respuesta!$B:$B,Respuesta!$E:$E)</f>
        <v>Stop activities if a new HCV is discovered.</v>
      </c>
      <c r="J36" s="135"/>
      <c r="K36" s="135"/>
      <c r="L36" s="135"/>
      <c r="M36" s="5"/>
      <c r="N36" s="5"/>
      <c r="O36" s="5"/>
      <c r="P36" s="5"/>
      <c r="Q36" s="5"/>
      <c r="R36" s="5"/>
      <c r="S36" s="5"/>
      <c r="T36" s="114">
        <v>2</v>
      </c>
      <c r="U36">
        <f>D34</f>
        <v>148</v>
      </c>
      <c r="V36" t="str">
        <f>_xlfn.CONCAT(U36,T36)</f>
        <v>1482</v>
      </c>
    </row>
    <row r="37" spans="1:22" ht="44.4" customHeight="1">
      <c r="A37" s="5"/>
      <c r="B37" s="27"/>
      <c r="C37" s="64" t="s">
        <v>3</v>
      </c>
      <c r="D37" s="67">
        <f>+D34+1</f>
        <v>149</v>
      </c>
      <c r="E37" s="64" t="s">
        <v>371</v>
      </c>
      <c r="F37" s="66">
        <f>_xlfn.XLOOKUP($D37,Respuesta!$C:$C,Respuesta!$A:$A)</f>
        <v>9.4</v>
      </c>
      <c r="G37" s="27"/>
      <c r="H37" s="62" t="str">
        <f>+_xlfn.XLOOKUP(D37,Preguntas!C:C,Preguntas!D:D)</f>
        <v>Does my management unit be part of a Intact Forest Landscape?</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27.6" customHeight="1">
      <c r="A39" s="5"/>
      <c r="B39" s="27"/>
      <c r="C39" s="27"/>
      <c r="D39" s="27"/>
      <c r="E39" s="27"/>
      <c r="F39" s="27"/>
      <c r="G39" s="27"/>
      <c r="H39" s="27"/>
      <c r="I39" s="132" t="str">
        <f>_xlfn.XLOOKUP($V39,Respuesta!$B:$B,Respuesta!$E:$E)</f>
        <v>Thank you. Continue with the next question.</v>
      </c>
      <c r="J39" s="133"/>
      <c r="K39" s="133"/>
      <c r="L39" s="133"/>
      <c r="M39" s="5"/>
      <c r="N39" s="5"/>
      <c r="O39" s="5"/>
      <c r="P39" s="5"/>
      <c r="Q39" s="5"/>
      <c r="R39" s="5"/>
      <c r="S39" s="5"/>
      <c r="T39" s="114">
        <v>2</v>
      </c>
      <c r="U39">
        <f>D37</f>
        <v>149</v>
      </c>
      <c r="V39" t="str">
        <f>_xlfn.CONCAT(U39,T39)</f>
        <v>1492</v>
      </c>
    </row>
    <row r="40" spans="1:22" ht="14.4" customHeight="1">
      <c r="A40" s="5"/>
      <c r="B40" s="27"/>
      <c r="C40" s="27"/>
      <c r="D40" s="27"/>
      <c r="E40" s="27"/>
      <c r="F40" s="27"/>
      <c r="G40" s="27"/>
      <c r="H40" s="27"/>
      <c r="T40" s="114"/>
    </row>
    <row r="41" spans="1:22" ht="14.4" customHeight="1">
      <c r="A41" s="5"/>
      <c r="B41" s="27"/>
      <c r="C41" s="27"/>
      <c r="D41" s="27"/>
      <c r="E41" s="27"/>
      <c r="F41" s="27"/>
      <c r="G41" s="27"/>
      <c r="H41" s="27"/>
      <c r="T41" s="114"/>
    </row>
    <row r="42" spans="1:22" s="5" customFormat="1" ht="14.4" customHeight="1"/>
  </sheetData>
  <mergeCells count="10">
    <mergeCell ref="I28:L28"/>
    <mergeCell ref="I32:L32"/>
    <mergeCell ref="I36:L36"/>
    <mergeCell ref="I39:L39"/>
    <mergeCell ref="I9:L9"/>
    <mergeCell ref="I12:L12"/>
    <mergeCell ref="I15:L15"/>
    <mergeCell ref="I18:L18"/>
    <mergeCell ref="I21:L21"/>
    <mergeCell ref="I24:L24"/>
  </mergeCells>
  <pageMargins left="0.7" right="0.7" top="0.75" bottom="0.75" header="0.3" footer="0.3"/>
  <pageSetup orientation="portrait" r:id="rId1"/>
  <drawing r:id="rId2"/>
  <legacyDrawing r:id="rId3"/>
  <controls>
    <mc:AlternateContent xmlns:mc="http://schemas.openxmlformats.org/markup-compatibility/2006">
      <mc:Choice Requires="x14">
        <control shapeId="38913"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38913" r:id="rId4" name="OptionButton1"/>
      </mc:Fallback>
    </mc:AlternateContent>
    <mc:AlternateContent xmlns:mc="http://schemas.openxmlformats.org/markup-compatibility/2006">
      <mc:Choice Requires="x14">
        <control shapeId="38914"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38914" r:id="rId6" name="OptionButton2"/>
      </mc:Fallback>
    </mc:AlternateContent>
    <mc:AlternateContent xmlns:mc="http://schemas.openxmlformats.org/markup-compatibility/2006">
      <mc:Choice Requires="x14">
        <control shapeId="38915"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38915" r:id="rId8" name="OptionButton3"/>
      </mc:Fallback>
    </mc:AlternateContent>
    <mc:AlternateContent xmlns:mc="http://schemas.openxmlformats.org/markup-compatibility/2006">
      <mc:Choice Requires="x14">
        <control shapeId="38916"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38916" r:id="rId10" name="OptionButton4"/>
      </mc:Fallback>
    </mc:AlternateContent>
    <mc:AlternateContent xmlns:mc="http://schemas.openxmlformats.org/markup-compatibility/2006">
      <mc:Choice Requires="x14">
        <control shapeId="38917"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38917" r:id="rId12" name="OptionButton5"/>
      </mc:Fallback>
    </mc:AlternateContent>
    <mc:AlternateContent xmlns:mc="http://schemas.openxmlformats.org/markup-compatibility/2006">
      <mc:Choice Requires="x14">
        <control shapeId="38918"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38918" r:id="rId14" name="OptionButton6"/>
      </mc:Fallback>
    </mc:AlternateContent>
    <mc:AlternateContent xmlns:mc="http://schemas.openxmlformats.org/markup-compatibility/2006">
      <mc:Choice Requires="x14">
        <control shapeId="38919" r:id="rId16" name="OptionButton7">
          <controlPr defaultSize="0" autoLine="0" autoPict="0" r:id="rId17">
            <anchor moveWithCells="1">
              <from>
                <xdr:col>7</xdr:col>
                <xdr:colOff>106680</xdr:colOff>
                <xdr:row>17</xdr:row>
                <xdr:rowOff>160020</xdr:rowOff>
              </from>
              <to>
                <xdr:col>7</xdr:col>
                <xdr:colOff>563880</xdr:colOff>
                <xdr:row>18</xdr:row>
                <xdr:rowOff>76200</xdr:rowOff>
              </to>
            </anchor>
          </controlPr>
        </control>
      </mc:Choice>
      <mc:Fallback>
        <control shapeId="38919" r:id="rId16" name="OptionButton7"/>
      </mc:Fallback>
    </mc:AlternateContent>
    <mc:AlternateContent xmlns:mc="http://schemas.openxmlformats.org/markup-compatibility/2006">
      <mc:Choice Requires="x14">
        <control shapeId="38920" r:id="rId18" name="OptionButton8">
          <controlPr defaultSize="0" autoLine="0" autoPict="0" r:id="rId19">
            <anchor moveWithCells="1">
              <from>
                <xdr:col>7</xdr:col>
                <xdr:colOff>1844040</xdr:colOff>
                <xdr:row>17</xdr:row>
                <xdr:rowOff>160020</xdr:rowOff>
              </from>
              <to>
                <xdr:col>7</xdr:col>
                <xdr:colOff>3124200</xdr:colOff>
                <xdr:row>18</xdr:row>
                <xdr:rowOff>76200</xdr:rowOff>
              </to>
            </anchor>
          </controlPr>
        </control>
      </mc:Choice>
      <mc:Fallback>
        <control shapeId="38920" r:id="rId18" name="OptionButton8"/>
      </mc:Fallback>
    </mc:AlternateContent>
    <mc:AlternateContent xmlns:mc="http://schemas.openxmlformats.org/markup-compatibility/2006">
      <mc:Choice Requires="x14">
        <control shapeId="38921"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38921" r:id="rId20" name="OptionButton9"/>
      </mc:Fallback>
    </mc:AlternateContent>
    <mc:AlternateContent xmlns:mc="http://schemas.openxmlformats.org/markup-compatibility/2006">
      <mc:Choice Requires="x14">
        <control shapeId="38922"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38922" r:id="rId22" name="OptionButton10"/>
      </mc:Fallback>
    </mc:AlternateContent>
    <mc:AlternateContent xmlns:mc="http://schemas.openxmlformats.org/markup-compatibility/2006">
      <mc:Choice Requires="x14">
        <control shapeId="38923"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38923" r:id="rId24" name="OptionButton11"/>
      </mc:Fallback>
    </mc:AlternateContent>
    <mc:AlternateContent xmlns:mc="http://schemas.openxmlformats.org/markup-compatibility/2006">
      <mc:Choice Requires="x14">
        <control shapeId="38924"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38924" r:id="rId26" name="OptionButton12"/>
      </mc:Fallback>
    </mc:AlternateContent>
    <mc:AlternateContent xmlns:mc="http://schemas.openxmlformats.org/markup-compatibility/2006">
      <mc:Choice Requires="x14">
        <control shapeId="38925"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38925" r:id="rId28" name="OptionButton13"/>
      </mc:Fallback>
    </mc:AlternateContent>
    <mc:AlternateContent xmlns:mc="http://schemas.openxmlformats.org/markup-compatibility/2006">
      <mc:Choice Requires="x14">
        <control shapeId="38926" r:id="rId30" name="OptionButton14">
          <controlPr defaultSize="0" autoLine="0" r:id="rId31">
            <anchor moveWithCells="1">
              <from>
                <xdr:col>7</xdr:col>
                <xdr:colOff>929640</xdr:colOff>
                <xdr:row>17</xdr:row>
                <xdr:rowOff>144780</xdr:rowOff>
              </from>
              <to>
                <xdr:col>7</xdr:col>
                <xdr:colOff>1432560</xdr:colOff>
                <xdr:row>18</xdr:row>
                <xdr:rowOff>60960</xdr:rowOff>
              </to>
            </anchor>
          </controlPr>
        </control>
      </mc:Choice>
      <mc:Fallback>
        <control shapeId="38926" r:id="rId30" name="OptionButton14"/>
      </mc:Fallback>
    </mc:AlternateContent>
    <mc:AlternateContent xmlns:mc="http://schemas.openxmlformats.org/markup-compatibility/2006">
      <mc:Choice Requires="x14">
        <control shapeId="38927"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38927" r:id="rId32" name="OptionButton15"/>
      </mc:Fallback>
    </mc:AlternateContent>
    <mc:AlternateContent xmlns:mc="http://schemas.openxmlformats.org/markup-compatibility/2006">
      <mc:Choice Requires="x14">
        <control shapeId="38928"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38928" r:id="rId34" name="OptionButton16"/>
      </mc:Fallback>
    </mc:AlternateContent>
    <mc:AlternateContent xmlns:mc="http://schemas.openxmlformats.org/markup-compatibility/2006">
      <mc:Choice Requires="x14">
        <control shapeId="38929"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38929" r:id="rId36" name="OptionButton17"/>
      </mc:Fallback>
    </mc:AlternateContent>
    <mc:AlternateContent xmlns:mc="http://schemas.openxmlformats.org/markup-compatibility/2006">
      <mc:Choice Requires="x14">
        <control shapeId="38930"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38930" r:id="rId38" name="OptionButton18"/>
      </mc:Fallback>
    </mc:AlternateContent>
    <mc:AlternateContent xmlns:mc="http://schemas.openxmlformats.org/markup-compatibility/2006">
      <mc:Choice Requires="x14">
        <control shapeId="38931"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38931" r:id="rId40" name="OptionButton19"/>
      </mc:Fallback>
    </mc:AlternateContent>
    <mc:AlternateContent xmlns:mc="http://schemas.openxmlformats.org/markup-compatibility/2006">
      <mc:Choice Requires="x14">
        <control shapeId="38932"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38932" r:id="rId42" name="OptionButton20"/>
      </mc:Fallback>
    </mc:AlternateContent>
    <mc:AlternateContent xmlns:mc="http://schemas.openxmlformats.org/markup-compatibility/2006">
      <mc:Choice Requires="x14">
        <control shapeId="38933"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38933" r:id="rId44" name="OptionButton21"/>
      </mc:Fallback>
    </mc:AlternateContent>
    <mc:AlternateContent xmlns:mc="http://schemas.openxmlformats.org/markup-compatibility/2006">
      <mc:Choice Requires="x14">
        <control shapeId="38934" r:id="rId46" name="OptionButton22">
          <controlPr defaultSize="0" autoLine="0" autoPict="0" r:id="rId47">
            <anchor moveWithCells="1">
              <from>
                <xdr:col>7</xdr:col>
                <xdr:colOff>99060</xdr:colOff>
                <xdr:row>30</xdr:row>
                <xdr:rowOff>129540</xdr:rowOff>
              </from>
              <to>
                <xdr:col>7</xdr:col>
                <xdr:colOff>556260</xdr:colOff>
                <xdr:row>31</xdr:row>
                <xdr:rowOff>175260</xdr:rowOff>
              </to>
            </anchor>
          </controlPr>
        </control>
      </mc:Choice>
      <mc:Fallback>
        <control shapeId="38934" r:id="rId46" name="OptionButton22"/>
      </mc:Fallback>
    </mc:AlternateContent>
    <mc:AlternateContent xmlns:mc="http://schemas.openxmlformats.org/markup-compatibility/2006">
      <mc:Choice Requires="x14">
        <control shapeId="38935" r:id="rId48" name="OptionButton23">
          <controlPr defaultSize="0" autoLine="0" autoPict="0" r:id="rId49">
            <anchor moveWithCells="1">
              <from>
                <xdr:col>7</xdr:col>
                <xdr:colOff>1844040</xdr:colOff>
                <xdr:row>30</xdr:row>
                <xdr:rowOff>129540</xdr:rowOff>
              </from>
              <to>
                <xdr:col>7</xdr:col>
                <xdr:colOff>3124200</xdr:colOff>
                <xdr:row>31</xdr:row>
                <xdr:rowOff>175260</xdr:rowOff>
              </to>
            </anchor>
          </controlPr>
        </control>
      </mc:Choice>
      <mc:Fallback>
        <control shapeId="38935" r:id="rId48" name="OptionButton23"/>
      </mc:Fallback>
    </mc:AlternateContent>
    <mc:AlternateContent xmlns:mc="http://schemas.openxmlformats.org/markup-compatibility/2006">
      <mc:Choice Requires="x14">
        <control shapeId="38936" r:id="rId50" name="OptionButton24">
          <controlPr defaultSize="0" autoLine="0" r:id="rId51">
            <anchor moveWithCells="1">
              <from>
                <xdr:col>7</xdr:col>
                <xdr:colOff>906780</xdr:colOff>
                <xdr:row>30</xdr:row>
                <xdr:rowOff>129540</xdr:rowOff>
              </from>
              <to>
                <xdr:col>7</xdr:col>
                <xdr:colOff>1409700</xdr:colOff>
                <xdr:row>31</xdr:row>
                <xdr:rowOff>175260</xdr:rowOff>
              </to>
            </anchor>
          </controlPr>
        </control>
      </mc:Choice>
      <mc:Fallback>
        <control shapeId="38936" r:id="rId50" name="OptionButton24"/>
      </mc:Fallback>
    </mc:AlternateContent>
    <mc:AlternateContent xmlns:mc="http://schemas.openxmlformats.org/markup-compatibility/2006">
      <mc:Choice Requires="x14">
        <control shapeId="38937"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38937" r:id="rId52" name="OptionButton25"/>
      </mc:Fallback>
    </mc:AlternateContent>
    <mc:AlternateContent xmlns:mc="http://schemas.openxmlformats.org/markup-compatibility/2006">
      <mc:Choice Requires="x14">
        <control shapeId="38938"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38938" r:id="rId54" name="OptionButton26"/>
      </mc:Fallback>
    </mc:AlternateContent>
    <mc:AlternateContent xmlns:mc="http://schemas.openxmlformats.org/markup-compatibility/2006">
      <mc:Choice Requires="x14">
        <control shapeId="38939"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38939" r:id="rId56" name="OptionButton27"/>
      </mc:Fallback>
    </mc:AlternateContent>
    <mc:AlternateContent xmlns:mc="http://schemas.openxmlformats.org/markup-compatibility/2006">
      <mc:Choice Requires="x14">
        <control shapeId="38940"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38940" r:id="rId58" name="OptionButton28"/>
      </mc:Fallback>
    </mc:AlternateContent>
    <mc:AlternateContent xmlns:mc="http://schemas.openxmlformats.org/markup-compatibility/2006">
      <mc:Choice Requires="x14">
        <control shapeId="38941"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38941" r:id="rId60" name="OptionButton29"/>
      </mc:Fallback>
    </mc:AlternateContent>
    <mc:AlternateContent xmlns:mc="http://schemas.openxmlformats.org/markup-compatibility/2006">
      <mc:Choice Requires="x14">
        <control shapeId="38942"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38942" r:id="rId62" name="OptionButton30"/>
      </mc:Fallback>
    </mc:AlternateContent>
  </control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7134D-44BF-46CF-B3B8-3BBDA9AF3D9D}">
  <sheetPr codeName="Sheet31">
    <tabColor rgb="FF61A5C2"/>
  </sheetPr>
  <dimension ref="A1:AD43"/>
  <sheetViews>
    <sheetView showGridLines="0" zoomScale="80" zoomScaleNormal="80" workbookViewId="0">
      <selection activeCell="K8" sqref="K8"/>
    </sheetView>
  </sheetViews>
  <sheetFormatPr baseColWidth="10" defaultColWidth="0" defaultRowHeight="14.4" customHeight="1" zeroHeight="1"/>
  <cols>
    <col min="1" max="2" width="8.88671875" customWidth="1"/>
    <col min="3" max="3" width="3.44140625" bestFit="1" customWidth="1"/>
    <col min="4" max="4" width="7.88671875" bestFit="1" customWidth="1"/>
    <col min="5" max="5" width="9.77734375" customWidth="1"/>
    <col min="6" max="6" width="25.88671875" customWidth="1"/>
    <col min="7" max="7" width="77.6640625" customWidth="1"/>
    <col min="8" max="8" width="15.5546875" customWidth="1"/>
    <col min="9" max="9" width="14.21875" customWidth="1"/>
    <col min="10" max="10" width="9.88671875" customWidth="1"/>
    <col min="11" max="11" width="23.44140625" customWidth="1"/>
    <col min="12" max="12" width="4.5546875" customWidth="1"/>
    <col min="13" max="13" width="3.109375" customWidth="1"/>
    <col min="14" max="14" width="4.44140625" customWidth="1"/>
    <col min="15" max="15" width="8.88671875" customWidth="1"/>
    <col min="16" max="16" width="4.109375" hidden="1" customWidth="1"/>
    <col min="17"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104"/>
      <c r="P1" s="8"/>
      <c r="Q1" s="8"/>
      <c r="R1" s="8"/>
    </row>
    <row r="2" spans="1:30">
      <c r="A2" s="104"/>
      <c r="B2" s="104"/>
      <c r="C2" s="104"/>
      <c r="D2" s="104"/>
      <c r="E2" s="104"/>
      <c r="F2" s="104"/>
      <c r="G2" s="104"/>
      <c r="H2" s="104"/>
      <c r="I2" s="104"/>
      <c r="J2" s="104"/>
      <c r="K2" s="104"/>
      <c r="L2" s="104"/>
      <c r="M2" s="104"/>
      <c r="N2" s="104"/>
      <c r="O2" s="104"/>
      <c r="P2" s="8"/>
      <c r="Q2" s="8"/>
      <c r="R2" s="8"/>
    </row>
    <row r="3" spans="1:30">
      <c r="A3" s="104"/>
      <c r="B3" s="104"/>
      <c r="C3" s="104"/>
      <c r="D3" s="104"/>
      <c r="E3" s="104"/>
      <c r="F3" s="104"/>
      <c r="G3" s="104"/>
      <c r="H3" s="104"/>
      <c r="I3" s="104"/>
      <c r="J3" s="104"/>
      <c r="K3" s="104"/>
      <c r="L3" s="104"/>
      <c r="M3" s="104"/>
      <c r="N3" s="104"/>
      <c r="O3" s="104"/>
      <c r="P3" s="8"/>
      <c r="Q3" s="8"/>
      <c r="R3" s="8"/>
    </row>
    <row r="4" spans="1:30" ht="9.6" customHeight="1">
      <c r="A4" s="104"/>
      <c r="B4" s="104"/>
      <c r="C4" s="104"/>
      <c r="D4" s="104"/>
      <c r="E4" s="104"/>
      <c r="F4" s="104"/>
      <c r="G4" s="104"/>
      <c r="H4" s="104"/>
      <c r="I4" s="104"/>
      <c r="J4" s="104"/>
      <c r="K4" s="104"/>
      <c r="L4" s="104"/>
      <c r="M4" s="104"/>
      <c r="N4" s="104"/>
      <c r="O4" s="104"/>
      <c r="P4" s="8"/>
      <c r="Q4" s="8"/>
      <c r="R4" s="8"/>
    </row>
    <row r="5" spans="1:30">
      <c r="A5" s="5"/>
      <c r="B5" s="2"/>
      <c r="C5" s="9"/>
      <c r="D5" s="2"/>
      <c r="E5" s="2"/>
      <c r="F5" s="2"/>
      <c r="G5" s="2"/>
      <c r="H5" s="2"/>
      <c r="I5" s="2"/>
      <c r="J5" s="2"/>
      <c r="K5" s="2"/>
      <c r="L5" s="5"/>
      <c r="M5" s="5"/>
      <c r="N5" s="5"/>
      <c r="O5" s="5"/>
      <c r="P5" s="5"/>
      <c r="Q5" s="5"/>
      <c r="R5" s="5"/>
    </row>
    <row r="6" spans="1:30" ht="10.199999999999999" customHeight="1">
      <c r="A6" s="5"/>
      <c r="B6" s="2"/>
      <c r="C6" s="9"/>
      <c r="D6" s="2"/>
      <c r="E6" s="2"/>
      <c r="F6" s="2"/>
      <c r="G6" s="2"/>
      <c r="H6" s="2"/>
      <c r="I6" s="2"/>
      <c r="J6" s="2"/>
      <c r="K6" s="2"/>
      <c r="L6" s="5"/>
      <c r="M6" s="5"/>
      <c r="N6" s="5"/>
      <c r="O6" s="5"/>
      <c r="P6" s="5"/>
      <c r="Q6" s="5"/>
      <c r="R6" s="5"/>
    </row>
    <row r="7" spans="1:30" ht="22.8" customHeight="1">
      <c r="A7" s="5"/>
      <c r="B7" s="2"/>
      <c r="C7" s="2"/>
      <c r="D7" s="2"/>
      <c r="E7" s="2"/>
      <c r="F7" s="2"/>
      <c r="G7" s="2"/>
      <c r="H7" s="2"/>
      <c r="I7" s="10"/>
      <c r="J7" s="2"/>
      <c r="K7" s="2"/>
      <c r="L7" s="5"/>
      <c r="M7" s="5"/>
      <c r="N7" s="5"/>
      <c r="O7" s="5"/>
      <c r="P7" s="5"/>
      <c r="Q7" s="5"/>
      <c r="R7" s="5"/>
    </row>
    <row r="8" spans="1:30" ht="37.200000000000003" customHeight="1">
      <c r="A8" s="5"/>
      <c r="B8" s="13"/>
      <c r="C8" s="25"/>
      <c r="D8" s="26"/>
      <c r="E8" s="25"/>
      <c r="F8" s="96"/>
      <c r="G8" s="7"/>
      <c r="H8" s="27"/>
      <c r="I8" s="27"/>
      <c r="J8" s="27"/>
      <c r="K8" s="27"/>
      <c r="L8" s="5"/>
      <c r="M8" s="5"/>
      <c r="N8" s="5"/>
      <c r="O8" s="5"/>
      <c r="P8" s="5"/>
      <c r="Q8" s="5"/>
      <c r="R8" s="5"/>
    </row>
    <row r="9" spans="1:30" ht="27" customHeight="1">
      <c r="A9" s="5"/>
      <c r="B9" s="2"/>
      <c r="D9" s="106" t="s">
        <v>2</v>
      </c>
      <c r="E9" s="106" t="s">
        <v>370</v>
      </c>
      <c r="F9" s="106" t="s">
        <v>367</v>
      </c>
      <c r="G9" s="106" t="s">
        <v>368</v>
      </c>
      <c r="H9" s="107" t="s">
        <v>369</v>
      </c>
      <c r="I9" s="107" t="s">
        <v>15</v>
      </c>
      <c r="J9" s="28"/>
      <c r="K9" s="28"/>
      <c r="L9" s="5"/>
      <c r="M9" s="5"/>
      <c r="N9" s="5"/>
      <c r="O9" s="5"/>
      <c r="P9" s="5"/>
      <c r="Q9" s="5"/>
      <c r="R9" s="5"/>
    </row>
    <row r="10" spans="1:30" ht="30" customHeight="1">
      <c r="A10" s="5"/>
      <c r="B10" s="2"/>
      <c r="C10" s="2"/>
      <c r="D10" s="39">
        <f>IF(AD11 = 0,"", AD11 )</f>
        <v>140</v>
      </c>
      <c r="E10" s="39">
        <f>IF(IFERROR(_xlfn.XLOOKUP($D10,Respuesta!$C:$C,Respuesta!$A:$A),0) = 0,"", _xlfn.XLOOKUP($D10,Respuesta!$C:$C,Respuesta!$A:$A))</f>
        <v>9.1</v>
      </c>
      <c r="F10" s="37" t="str">
        <f>IF(IFERROR(_xlfn.XLOOKUP($AB11,Respuesta!$B:$B,Respuesta!$I:$I),0) = 0,"", _xlfn.XLOOKUP($AB11,Respuesta!$B:$B,Respuesta!$I:$I))</f>
        <v>Identify Monitor and register|Training|Documents</v>
      </c>
      <c r="G10" s="37" t="str">
        <f>IF(IFERROR(_xlfn.XLOOKUP($AB11,Respuesta!$B:$B,Respuesta!$E:$E),0) =0,"",(_xlfn.XLOOKUP($AB11,Respuesta!$B:$B,Respuesta!$E:$E)))</f>
        <v>Evaluate and record presence and status of potential High Conservation Values. / Training: Identification of environmental values and HCVs. /  HCV assessment</v>
      </c>
      <c r="H10" s="115"/>
      <c r="I10" s="115"/>
      <c r="J10" s="27"/>
      <c r="K10" s="27"/>
      <c r="L10" s="5"/>
      <c r="M10" s="5"/>
      <c r="N10" s="5"/>
      <c r="O10" s="5"/>
      <c r="P10" s="5"/>
      <c r="Q10" s="5"/>
      <c r="R10" s="5"/>
      <c r="W10" t="s">
        <v>19</v>
      </c>
      <c r="X10" t="s">
        <v>17</v>
      </c>
      <c r="Y10" t="s">
        <v>6</v>
      </c>
      <c r="AB10" t="s">
        <v>19</v>
      </c>
      <c r="AC10" t="s">
        <v>17</v>
      </c>
      <c r="AD10" t="s">
        <v>6</v>
      </c>
    </row>
    <row r="11" spans="1:30" ht="30" customHeight="1">
      <c r="A11" s="5"/>
      <c r="B11" s="2"/>
      <c r="C11" s="23"/>
      <c r="D11" s="39">
        <f t="shared" ref="D11:D28" si="0">IF(AD12 = 0,"", AD12 )</f>
        <v>141</v>
      </c>
      <c r="E11" s="39">
        <f>IF(IFERROR(_xlfn.XLOOKUP($D11,Respuesta!$C:$C,Respuesta!$A:$A),0) = 0,"", _xlfn.XLOOKUP($D11,Respuesta!$C:$C,Respuesta!$A:$A))</f>
        <v>9.1</v>
      </c>
      <c r="F11" s="37" t="str">
        <f>IF(IFERROR(_xlfn.XLOOKUP($AB12,Respuesta!$B:$B,Respuesta!$I:$I),0) = 0,"", _xlfn.XLOOKUP($AB12,Respuesta!$B:$B,Respuesta!$I:$I))</f>
        <v>Comunication/Engagement</v>
      </c>
      <c r="G11" s="37" t="str">
        <f>IF(IFERROR(_xlfn.XLOOKUP($AB12,Respuesta!$B:$B,Respuesta!$E:$E),0) =0,"",(_xlfn.XLOOKUP($AB12,Respuesta!$B:$B,Respuesta!$E:$E)))</f>
        <v>Engage affected/interested stakeholder in the HCV assessment</v>
      </c>
      <c r="H11" s="115"/>
      <c r="I11" s="115"/>
      <c r="J11" s="27"/>
      <c r="K11" s="27"/>
      <c r="L11" s="5"/>
      <c r="M11" s="5"/>
      <c r="N11" s="5"/>
      <c r="O11" s="5"/>
      <c r="P11" s="5"/>
      <c r="Q11" s="5"/>
      <c r="R11" s="5"/>
      <c r="W11" s="27" t="str" cm="1">
        <f t="array" ref="W11:W20">_xlfn._xlws.FILTER('P 9'!$V$9:$V$39,'P 9'!$V$9:$V$39&lt;&gt;"")</f>
        <v>1402</v>
      </c>
      <c r="X11" s="27" t="str">
        <f>_xlfn.XLOOKUP(W11,Respuesta!B:B,Respuesta!H:H)</f>
        <v>Si</v>
      </c>
      <c r="Y11" s="27">
        <f>_xlfn.XLOOKUP(W11,Respuesta!B:B,Respuesta!C:C)</f>
        <v>140</v>
      </c>
      <c r="AB11" t="str" cm="1">
        <f t="array" ref="AB11:AB18">_xlfn._xlws.FILTER(W11:W36,$X$11:$X$36 = "Si","")</f>
        <v>1402</v>
      </c>
      <c r="AD11" cm="1">
        <f t="array" ref="AD11:AD18">_xlfn._xlws.FILTER(Y11:Y32,$X$11:$X$32 = "Si","Sin Datos")</f>
        <v>140</v>
      </c>
    </row>
    <row r="12" spans="1:30" ht="30" customHeight="1">
      <c r="A12" s="5"/>
      <c r="B12" s="2"/>
      <c r="D12" s="39">
        <f t="shared" si="0"/>
        <v>142</v>
      </c>
      <c r="E12" s="39">
        <f>IF(IFERROR(_xlfn.XLOOKUP($D12,Respuesta!$C:$C,Respuesta!$A:$A),0) = 0,"", _xlfn.XLOOKUP($D12,Respuesta!$C:$C,Respuesta!$A:$A))</f>
        <v>9.1</v>
      </c>
      <c r="F12" s="37" t="str">
        <f>IF(IFERROR(_xlfn.XLOOKUP($AB13,Respuesta!$B:$B,Respuesta!$I:$I),0) = 0,"", _xlfn.XLOOKUP($AB13,Respuesta!$B:$B,Respuesta!$I:$I))</f>
        <v>No Action</v>
      </c>
      <c r="G12" s="37" t="str">
        <f>IF(IFERROR(_xlfn.XLOOKUP($AB13,Respuesta!$B:$B,Respuesta!$E:$E),0) =0,"",(_xlfn.XLOOKUP($AB13,Respuesta!$B:$B,Respuesta!$E:$E)))</f>
        <v>Thank you. Continue with question 149.</v>
      </c>
      <c r="H12" s="116"/>
      <c r="I12" s="116"/>
      <c r="J12" s="30"/>
      <c r="K12" s="30"/>
      <c r="L12" s="5"/>
      <c r="M12" s="5"/>
      <c r="N12" s="5"/>
      <c r="O12" s="5"/>
      <c r="P12" s="5"/>
      <c r="Q12" s="5"/>
      <c r="R12" s="5"/>
      <c r="W12" s="27" t="str">
        <v>1412</v>
      </c>
      <c r="X12" s="27" t="str">
        <f>_xlfn.XLOOKUP(W12,Respuesta!B:B,Respuesta!H:H)</f>
        <v>Si</v>
      </c>
      <c r="Y12" s="27">
        <f>_xlfn.XLOOKUP(W12,Respuesta!B:B,Respuesta!C:C)</f>
        <v>141</v>
      </c>
      <c r="AB12" t="str">
        <v>1412</v>
      </c>
      <c r="AD12">
        <v>141</v>
      </c>
    </row>
    <row r="13" spans="1:30" ht="30" customHeight="1">
      <c r="A13" s="5"/>
      <c r="B13" s="2"/>
      <c r="C13" s="2"/>
      <c r="D13" s="39">
        <f t="shared" si="0"/>
        <v>143</v>
      </c>
      <c r="E13" s="39">
        <f>IF(IFERROR(_xlfn.XLOOKUP($D13,Respuesta!$C:$C,Respuesta!$A:$A),0) = 0,"", _xlfn.XLOOKUP($D13,Respuesta!$C:$C,Respuesta!$A:$A))</f>
        <v>9.1999999999999993</v>
      </c>
      <c r="F13" s="37" t="str">
        <f>IF(IFERROR(_xlfn.XLOOKUP($AB14,Respuesta!$B:$B,Respuesta!$I:$I),0) = 0,"", _xlfn.XLOOKUP($AB14,Respuesta!$B:$B,Respuesta!$I:$I))</f>
        <v>Documents</v>
      </c>
      <c r="G13" s="37" t="str">
        <f>IF(IFERROR(_xlfn.XLOOKUP($AB14,Respuesta!$B:$B,Respuesta!$E:$E),0) =0,"",(_xlfn.XLOOKUP($AB14,Respuesta!$B:$B,Respuesta!$E:$E)))</f>
        <v>Plan what to do  to maintain or enhance the identified HCV.</v>
      </c>
      <c r="H13" s="115"/>
      <c r="I13" s="115"/>
      <c r="J13" s="27"/>
      <c r="K13" s="27"/>
      <c r="L13" s="5"/>
      <c r="M13" s="5"/>
      <c r="N13" s="5"/>
      <c r="O13" s="5"/>
      <c r="P13" s="5"/>
      <c r="Q13" s="5"/>
      <c r="R13" s="5"/>
      <c r="W13" s="27" t="str">
        <v>1422</v>
      </c>
      <c r="X13" s="27" t="str">
        <f>_xlfn.XLOOKUP(W13,Respuesta!B:B,Respuesta!H:H)</f>
        <v>Si</v>
      </c>
      <c r="Y13" s="27">
        <f>_xlfn.XLOOKUP(W13,Respuesta!B:B,Respuesta!C:C)</f>
        <v>142</v>
      </c>
      <c r="AB13" t="str">
        <v>1422</v>
      </c>
      <c r="AD13">
        <v>142</v>
      </c>
    </row>
    <row r="14" spans="1:30" ht="30" customHeight="1">
      <c r="A14" s="5"/>
      <c r="B14" s="2"/>
      <c r="C14" s="6"/>
      <c r="D14" s="39">
        <f t="shared" si="0"/>
        <v>144</v>
      </c>
      <c r="E14" s="39">
        <f>IF(IFERROR(_xlfn.XLOOKUP($D14,Respuesta!$C:$C,Respuesta!$A:$A),0) = 0,"", _xlfn.XLOOKUP($D14,Respuesta!$C:$C,Respuesta!$A:$A))</f>
        <v>9.1999999999999993</v>
      </c>
      <c r="F14" s="37" t="str">
        <f>IF(IFERROR(_xlfn.XLOOKUP($AB15,Respuesta!$B:$B,Respuesta!$I:$I),0) = 0,"", _xlfn.XLOOKUP($AB15,Respuesta!$B:$B,Respuesta!$I:$I))</f>
        <v>Comunication/Engagement</v>
      </c>
      <c r="G14" s="37" t="str">
        <f>IF(IFERROR(_xlfn.XLOOKUP($AB15,Respuesta!$B:$B,Respuesta!$E:$E),0) =0,"",(_xlfn.XLOOKUP($AB15,Respuesta!$B:$B,Respuesta!$E:$E)))</f>
        <v>Engage affected/interested stakeholder in planing to maintain HCV.</v>
      </c>
      <c r="H14" s="115"/>
      <c r="I14" s="115"/>
      <c r="J14" s="27"/>
      <c r="K14" s="27"/>
      <c r="L14" s="5"/>
      <c r="M14" s="5"/>
      <c r="N14" s="5"/>
      <c r="O14" s="5"/>
      <c r="P14" s="5"/>
      <c r="Q14" s="5"/>
      <c r="R14" s="5"/>
      <c r="W14" s="27" t="str">
        <v>1432</v>
      </c>
      <c r="X14" s="27" t="str">
        <f>_xlfn.XLOOKUP(W14,Respuesta!B:B,Respuesta!H:H)</f>
        <v>Si</v>
      </c>
      <c r="Y14" s="27">
        <f>_xlfn.XLOOKUP(W14,Respuesta!B:B,Respuesta!C:C)</f>
        <v>143</v>
      </c>
      <c r="AB14" t="str">
        <v>1432</v>
      </c>
      <c r="AD14">
        <v>143</v>
      </c>
    </row>
    <row r="15" spans="1:30" ht="30" customHeight="1">
      <c r="A15" s="5"/>
      <c r="B15" s="2"/>
      <c r="D15" s="39">
        <f t="shared" si="0"/>
        <v>145</v>
      </c>
      <c r="E15" s="39">
        <f>IF(IFERROR(_xlfn.XLOOKUP($D15,Respuesta!$C:$C,Respuesta!$A:$A),0) = 0,"", _xlfn.XLOOKUP($D15,Respuesta!$C:$C,Respuesta!$A:$A))</f>
        <v>9.3000000000000007</v>
      </c>
      <c r="F15" s="37" t="str">
        <f>IF(IFERROR(_xlfn.XLOOKUP($AB16,Respuesta!$B:$B,Respuesta!$I:$I),0) = 0,"", _xlfn.XLOOKUP($AB16,Respuesta!$B:$B,Respuesta!$I:$I))</f>
        <v>Actions</v>
      </c>
      <c r="G15" s="37" t="str">
        <f>IF(IFERROR(_xlfn.XLOOKUP($AB16,Respuesta!$B:$B,Respuesta!$E:$E),0) =0,"",(_xlfn.XLOOKUP($AB16,Respuesta!$B:$B,Respuesta!$E:$E)))</f>
        <v>Implement actions to protect HCVs.</v>
      </c>
      <c r="H15" s="116"/>
      <c r="I15" s="116"/>
      <c r="J15" s="30"/>
      <c r="K15" s="30"/>
      <c r="L15" s="5"/>
      <c r="M15" s="5"/>
      <c r="N15" s="5"/>
      <c r="O15" s="5"/>
      <c r="P15" s="5"/>
      <c r="Q15" s="5"/>
      <c r="R15" s="5"/>
      <c r="W15" s="27" t="str">
        <v>1442</v>
      </c>
      <c r="X15" s="27" t="str">
        <f>_xlfn.XLOOKUP(W15,Respuesta!B:B,Respuesta!H:H)</f>
        <v>Si</v>
      </c>
      <c r="Y15" s="27">
        <f>_xlfn.XLOOKUP(W15,Respuesta!B:B,Respuesta!C:C)</f>
        <v>144</v>
      </c>
      <c r="AB15" t="str">
        <v>1442</v>
      </c>
      <c r="AD15">
        <v>144</v>
      </c>
    </row>
    <row r="16" spans="1:30" ht="30" customHeight="1">
      <c r="A16" s="5"/>
      <c r="B16" s="2"/>
      <c r="C16" s="6"/>
      <c r="D16" s="39">
        <f t="shared" si="0"/>
        <v>148</v>
      </c>
      <c r="E16" s="39">
        <f>IF(IFERROR(_xlfn.XLOOKUP($D16,Respuesta!$C:$C,Respuesta!$A:$A),0) = 0,"", _xlfn.XLOOKUP($D16,Respuesta!$C:$C,Respuesta!$A:$A))</f>
        <v>9.4</v>
      </c>
      <c r="F16" s="37" t="str">
        <f>IF(IFERROR(_xlfn.XLOOKUP($AB17,Respuesta!$B:$B,Respuesta!$I:$I),0) = 0,"", _xlfn.XLOOKUP($AB17,Respuesta!$B:$B,Respuesta!$I:$I))</f>
        <v>Actions</v>
      </c>
      <c r="G16" s="37" t="str">
        <f>IF(IFERROR(_xlfn.XLOOKUP($AB17,Respuesta!$B:$B,Respuesta!$E:$E),0) =0,"",(_xlfn.XLOOKUP($AB17,Respuesta!$B:$B,Respuesta!$E:$E)))</f>
        <v>Stop activities if a new HCV is discovered.</v>
      </c>
      <c r="H16" s="115"/>
      <c r="I16" s="115"/>
      <c r="J16" s="27"/>
      <c r="K16" s="27"/>
      <c r="L16" s="5"/>
      <c r="M16" s="5"/>
      <c r="N16" s="5"/>
      <c r="O16" s="5"/>
      <c r="P16" s="11"/>
      <c r="Q16" s="5"/>
      <c r="R16" s="5"/>
      <c r="W16" s="27" t="str">
        <v>1452</v>
      </c>
      <c r="X16" s="27" t="str">
        <f>_xlfn.XLOOKUP(W16,Respuesta!B:B,Respuesta!H:H)</f>
        <v>Si</v>
      </c>
      <c r="Y16" s="27">
        <f>_xlfn.XLOOKUP(W16,Respuesta!B:B,Respuesta!C:C)</f>
        <v>145</v>
      </c>
      <c r="AB16" t="str">
        <v>1452</v>
      </c>
      <c r="AD16">
        <v>145</v>
      </c>
    </row>
    <row r="17" spans="1:30" ht="30" customHeight="1">
      <c r="A17" s="5"/>
      <c r="B17" s="2"/>
      <c r="D17" s="39">
        <f t="shared" si="0"/>
        <v>149</v>
      </c>
      <c r="E17" s="39">
        <f>IF(IFERROR(_xlfn.XLOOKUP($D17,Respuesta!$C:$C,Respuesta!$A:$A),0) = 0,"", _xlfn.XLOOKUP($D17,Respuesta!$C:$C,Respuesta!$A:$A))</f>
        <v>9.4</v>
      </c>
      <c r="F17" s="37" t="str">
        <f>IF(IFERROR(_xlfn.XLOOKUP($AB18,Respuesta!$B:$B,Respuesta!$I:$I),0) = 0,"", _xlfn.XLOOKUP($AB18,Respuesta!$B:$B,Respuesta!$I:$I))</f>
        <v>No Action</v>
      </c>
      <c r="G17" s="37" t="str">
        <f>IF(IFERROR(_xlfn.XLOOKUP($AB18,Respuesta!$B:$B,Respuesta!$E:$E),0) =0,"",(_xlfn.XLOOKUP($AB18,Respuesta!$B:$B,Respuesta!$E:$E)))</f>
        <v>Thank you. Continue with the next question.</v>
      </c>
      <c r="H17" s="116"/>
      <c r="I17" s="116"/>
      <c r="J17" s="30"/>
      <c r="K17" s="30"/>
      <c r="L17" s="5"/>
      <c r="M17" s="5"/>
      <c r="N17" s="5"/>
      <c r="O17" s="5"/>
      <c r="P17" s="5"/>
      <c r="Q17" s="5"/>
      <c r="R17" s="5"/>
      <c r="W17" s="27" t="str">
        <v>1461</v>
      </c>
      <c r="X17" s="27" t="str">
        <f>_xlfn.XLOOKUP(W17,Respuesta!B:B,Respuesta!H:H)</f>
        <v/>
      </c>
      <c r="Y17" s="27">
        <f>_xlfn.XLOOKUP(W17,Respuesta!B:B,Respuesta!C:C)</f>
        <v>146</v>
      </c>
      <c r="AB17" t="str">
        <v>1482</v>
      </c>
      <c r="AD17">
        <v>148</v>
      </c>
    </row>
    <row r="18" spans="1:30" ht="30" customHeight="1">
      <c r="A18" s="5"/>
      <c r="B18" s="2"/>
      <c r="C18" s="2"/>
      <c r="D18" s="39" t="str">
        <f t="shared" si="0"/>
        <v/>
      </c>
      <c r="E18" s="39" t="str">
        <f>IF(IFERROR(_xlfn.XLOOKUP($D18,Respuesta!$C:$C,Respuesta!$A:$A),0) = 0,"", _xlfn.XLOOKUP($D18,Respuesta!$C:$C,Respuesta!$A:$A))</f>
        <v/>
      </c>
      <c r="F18" s="37" t="str">
        <f>IF(IFERROR(_xlfn.XLOOKUP($AB19,Respuesta!$B:$B,Respuesta!$I:$I),0) = 0,"", _xlfn.XLOOKUP($AB19,Respuesta!$B:$B,Respuesta!$I:$I))</f>
        <v/>
      </c>
      <c r="G18" s="37" t="str">
        <f>IF(IFERROR(_xlfn.XLOOKUP($AB19,Respuesta!$B:$B,Respuesta!$E:$E),0) =0,"",(_xlfn.XLOOKUP($AB19,Respuesta!$B:$B,Respuesta!$E:$E)))</f>
        <v/>
      </c>
      <c r="H18" s="115"/>
      <c r="I18" s="115"/>
      <c r="J18" s="27"/>
      <c r="K18" s="27"/>
      <c r="L18" s="5"/>
      <c r="M18" s="5"/>
      <c r="N18" s="5"/>
      <c r="O18" s="5"/>
      <c r="P18" s="5"/>
      <c r="Q18" s="5"/>
      <c r="R18" s="5"/>
      <c r="W18" s="27" t="str">
        <v>1473</v>
      </c>
      <c r="X18" s="27" t="str">
        <f>_xlfn.XLOOKUP(W18,Respuesta!B:B,Respuesta!H:H)</f>
        <v/>
      </c>
      <c r="Y18" s="27">
        <f>_xlfn.XLOOKUP(W18,Respuesta!B:B,Respuesta!C:C)</f>
        <v>147</v>
      </c>
      <c r="AB18" t="str">
        <v>1492</v>
      </c>
      <c r="AD18">
        <v>149</v>
      </c>
    </row>
    <row r="19" spans="1:30" ht="30" customHeight="1">
      <c r="A19" s="5"/>
      <c r="B19" s="2"/>
      <c r="C19" s="6"/>
      <c r="D19" s="39" t="str">
        <f t="shared" si="0"/>
        <v/>
      </c>
      <c r="E19" s="39" t="str">
        <f>IF(IFERROR(_xlfn.XLOOKUP($D19,Respuesta!$C:$C,Respuesta!$A:$A),0) = 0,"", _xlfn.XLOOKUP($D19,Respuesta!$C:$C,Respuesta!$A:$A))</f>
        <v/>
      </c>
      <c r="F19" s="37" t="str">
        <f>IF(IFERROR(_xlfn.XLOOKUP($AB20,Respuesta!$B:$B,Respuesta!$I:$I),0) = 0,"", _xlfn.XLOOKUP($AB20,Respuesta!$B:$B,Respuesta!$I:$I))</f>
        <v/>
      </c>
      <c r="G19" s="37" t="str">
        <f>IF(IFERROR(_xlfn.XLOOKUP($AB20,Respuesta!$B:$B,Respuesta!$E:$E),0) =0,"",(_xlfn.XLOOKUP($AB20,Respuesta!$B:$B,Respuesta!$E:$E)))</f>
        <v/>
      </c>
      <c r="H19" s="115"/>
      <c r="I19" s="115"/>
      <c r="J19" s="27"/>
      <c r="K19" s="27"/>
      <c r="L19" s="5"/>
      <c r="M19" s="5"/>
      <c r="N19" s="5"/>
      <c r="O19" s="5"/>
      <c r="P19" s="5"/>
      <c r="Q19" s="5"/>
      <c r="R19" s="5"/>
      <c r="W19" s="27" t="str">
        <v>1482</v>
      </c>
      <c r="X19" s="27" t="str">
        <f>_xlfn.XLOOKUP(W19,Respuesta!B:B,Respuesta!H:H)</f>
        <v>Si</v>
      </c>
      <c r="Y19" s="27">
        <f>_xlfn.XLOOKUP(W19,Respuesta!B:B,Respuesta!C:C)</f>
        <v>148</v>
      </c>
    </row>
    <row r="20" spans="1:30" ht="30" customHeight="1">
      <c r="A20" s="5"/>
      <c r="B20" s="2"/>
      <c r="D20" s="39" t="str">
        <f t="shared" si="0"/>
        <v/>
      </c>
      <c r="E20" s="39" t="str">
        <f>IF(IFERROR(_xlfn.XLOOKUP($D20,Respuesta!$C:$C,Respuesta!$A:$A),0) = 0,"", _xlfn.XLOOKUP($D20,Respuesta!$C:$C,Respuesta!$A:$A))</f>
        <v/>
      </c>
      <c r="F20" s="34"/>
      <c r="G20" s="37" t="str">
        <f>IF(IFERROR(_xlfn.XLOOKUP($AB21,Respuesta!$B:$B,Respuesta!$E:$E),0) =0,"",(_xlfn.XLOOKUP($AB21,Respuesta!$B:$B,Respuesta!$E:$E)))</f>
        <v/>
      </c>
      <c r="H20" s="29"/>
      <c r="I20" s="29"/>
      <c r="J20" s="30"/>
      <c r="K20" s="30"/>
      <c r="L20" s="5"/>
      <c r="M20" s="5"/>
      <c r="N20" s="5"/>
      <c r="O20" s="5"/>
      <c r="P20" s="5"/>
      <c r="Q20" s="5"/>
      <c r="R20" s="5"/>
      <c r="W20" s="27" t="str">
        <v>1492</v>
      </c>
      <c r="X20" s="27" t="str">
        <f>_xlfn.XLOOKUP(W20,Respuesta!B:B,Respuesta!H:H)</f>
        <v>Si</v>
      </c>
      <c r="Y20" s="27">
        <f>_xlfn.XLOOKUP(W20,Respuesta!B:B,Respuesta!C:C)</f>
        <v>149</v>
      </c>
    </row>
    <row r="21" spans="1:30" ht="30" customHeight="1">
      <c r="A21" s="5"/>
      <c r="B21" s="2"/>
      <c r="C21" s="2"/>
      <c r="D21" s="39" t="str">
        <f t="shared" si="0"/>
        <v/>
      </c>
      <c r="E21" s="39" t="str">
        <f>IF(IFERROR(_xlfn.XLOOKUP($D21,Respuesta!$C:$C,Respuesta!$A:$A),0) = 0,"", _xlfn.XLOOKUP($D21,Respuesta!$C:$C,Respuesta!$A:$A))</f>
        <v/>
      </c>
      <c r="F21" s="34"/>
      <c r="G21" s="37" t="str">
        <f>IF(IFERROR(_xlfn.XLOOKUP($AB22,Respuesta!$B:$B,Respuesta!$E:$E),0) =0,"",(_xlfn.XLOOKUP($AB22,Respuesta!$B:$B,Respuesta!$E:$E)))</f>
        <v/>
      </c>
      <c r="H21" s="34"/>
      <c r="I21" s="34"/>
      <c r="J21" s="27"/>
      <c r="K21" s="27"/>
      <c r="L21" s="5"/>
      <c r="M21" s="5"/>
      <c r="N21" s="5"/>
      <c r="O21" s="5"/>
      <c r="P21" s="5"/>
      <c r="Q21" s="5"/>
      <c r="R21" s="5"/>
      <c r="W21" s="27"/>
      <c r="X21" s="27"/>
      <c r="Y21" s="27"/>
    </row>
    <row r="22" spans="1:30" s="5" customFormat="1" ht="30" customHeight="1">
      <c r="D22" s="81" t="str">
        <f t="shared" si="0"/>
        <v/>
      </c>
      <c r="E22" s="81" t="str">
        <f>IF(IFERROR(_xlfn.XLOOKUP($D22,Respuesta!$C:$C,Respuesta!$A:$A),0) = 0,"", _xlfn.XLOOKUP($D22,Respuesta!$C:$C,Respuesta!$A:$A))</f>
        <v/>
      </c>
      <c r="F22" s="38"/>
      <c r="G22" s="82" t="str">
        <f>IF(IFERROR(_xlfn.XLOOKUP($AB23,Respuesta!$B:$B,Respuesta!$E:$E),0) =0,"",(_xlfn.XLOOKUP($AB23,Respuesta!$B:$B,Respuesta!$E:$E)))</f>
        <v/>
      </c>
      <c r="H22" s="38"/>
      <c r="I22" s="38"/>
      <c r="J22" s="11"/>
      <c r="K22" s="11"/>
      <c r="W22" s="11"/>
      <c r="X22" s="11"/>
      <c r="Y22" s="11"/>
    </row>
    <row r="23" spans="1:30" ht="30" hidden="1" customHeight="1">
      <c r="A23" s="5"/>
      <c r="B23" s="2"/>
      <c r="C23" s="2"/>
      <c r="D23" s="39" t="str">
        <f t="shared" si="0"/>
        <v/>
      </c>
      <c r="E23" s="39" t="str">
        <f>IF(IFERROR(_xlfn.XLOOKUP($D23,Respuesta!$C:$C,Respuesta!$A:$A),0) = 0,"", _xlfn.XLOOKUP($D23,Respuesta!$C:$C,Respuesta!$A:$A))</f>
        <v/>
      </c>
      <c r="F23" s="34"/>
      <c r="G23" s="37" t="str">
        <f>IF(IFERROR(_xlfn.XLOOKUP($AB24,Respuesta!$B:$B,Respuesta!$E:$E),0) =0,"",(_xlfn.XLOOKUP($AB24,Respuesta!$B:$B,Respuesta!$E:$E)))</f>
        <v/>
      </c>
      <c r="H23" s="34"/>
      <c r="I23" s="34"/>
      <c r="J23" s="2"/>
      <c r="K23" s="2"/>
      <c r="L23" s="5"/>
      <c r="M23" s="5"/>
      <c r="N23" s="5"/>
      <c r="O23" s="5"/>
      <c r="P23" s="5"/>
      <c r="Q23" s="5"/>
      <c r="R23" s="5"/>
      <c r="W23" s="27"/>
      <c r="X23" s="27"/>
      <c r="Y23" s="27"/>
    </row>
    <row r="24" spans="1:30" ht="30" hidden="1" customHeight="1">
      <c r="A24" s="5"/>
      <c r="B24" s="2"/>
      <c r="C24" s="2"/>
      <c r="D24" s="39" t="str">
        <f t="shared" si="0"/>
        <v/>
      </c>
      <c r="E24" s="39" t="str">
        <f>IF(IFERROR(_xlfn.XLOOKUP($D24,Respuesta!$C:$C,Respuesta!$A:$A),0) = 0,"", _xlfn.XLOOKUP($D24,Respuesta!$C:$C,Respuesta!$A:$A))</f>
        <v/>
      </c>
      <c r="F24" s="34"/>
      <c r="G24" s="37" t="str">
        <f>IF(IFERROR(_xlfn.XLOOKUP($AB25,Respuesta!$B:$B,Respuesta!$E:$E),0) =0,"",(_xlfn.XLOOKUP($AB25,Respuesta!$B:$B,Respuesta!$E:$E)))</f>
        <v/>
      </c>
      <c r="H24" s="34"/>
      <c r="I24" s="34"/>
      <c r="J24" s="2"/>
      <c r="K24" s="2"/>
      <c r="L24" s="5"/>
      <c r="M24" s="5"/>
      <c r="N24" s="5"/>
      <c r="O24" s="5"/>
      <c r="P24" s="5"/>
      <c r="Q24" s="5"/>
      <c r="R24" s="5"/>
      <c r="W24" s="27"/>
      <c r="X24" s="27"/>
      <c r="Y24" s="27"/>
    </row>
    <row r="25" spans="1:30" ht="30" hidden="1" customHeight="1">
      <c r="A25" s="5"/>
      <c r="B25" s="2"/>
      <c r="C25" s="2"/>
      <c r="D25" s="39" t="str">
        <f t="shared" si="0"/>
        <v/>
      </c>
      <c r="E25" s="39" t="str">
        <f>IF(IFERROR(_xlfn.XLOOKUP($D25,Respuesta!$C:$C,Respuesta!$A:$A),0) = 0,"", _xlfn.XLOOKUP($D25,Respuesta!$C:$C,Respuesta!$A:$A))</f>
        <v/>
      </c>
      <c r="F25" s="34"/>
      <c r="G25" s="37" t="str">
        <f>IF(IFERROR(_xlfn.XLOOKUP($AB26,Respuesta!$B:$B,Respuesta!$E:$E),0) =0,"",(_xlfn.XLOOKUP($AB26,Respuesta!$B:$B,Respuesta!$E:$E)))</f>
        <v/>
      </c>
      <c r="H25" s="34"/>
      <c r="I25" s="34"/>
      <c r="J25" s="2"/>
      <c r="K25" s="2"/>
      <c r="L25" s="5"/>
      <c r="M25" s="5"/>
      <c r="N25" s="5"/>
      <c r="O25" s="5"/>
      <c r="P25" s="5"/>
      <c r="Q25" s="5"/>
      <c r="R25" s="5"/>
      <c r="W25" s="27"/>
      <c r="X25" s="27"/>
      <c r="Y25" s="27"/>
    </row>
    <row r="26" spans="1:30" ht="30" hidden="1" customHeight="1">
      <c r="A26" s="5"/>
      <c r="B26" s="2"/>
      <c r="C26" s="2"/>
      <c r="D26" s="39" t="str">
        <f t="shared" si="0"/>
        <v/>
      </c>
      <c r="E26" s="39" t="str">
        <f>IF(IFERROR(_xlfn.XLOOKUP($D26,Respuesta!$C:$C,Respuesta!$A:$A),0) = 0,"", _xlfn.XLOOKUP($D26,Respuesta!$C:$C,Respuesta!$A:$A))</f>
        <v/>
      </c>
      <c r="F26" s="34"/>
      <c r="G26" s="37" t="str">
        <f>IF(IFERROR(_xlfn.XLOOKUP($AB27,Respuesta!$B:$B,Respuesta!$E:$E),0) =0,"",(_xlfn.XLOOKUP($AB27,Respuesta!$B:$B,Respuesta!$E:$E)))</f>
        <v/>
      </c>
      <c r="H26" s="34"/>
      <c r="I26" s="34"/>
      <c r="J26" s="2"/>
      <c r="K26" s="2"/>
      <c r="L26" s="5"/>
      <c r="M26" s="5"/>
      <c r="N26" s="5"/>
      <c r="O26" s="5"/>
      <c r="P26" s="5"/>
      <c r="Q26" s="5"/>
      <c r="R26" s="5"/>
      <c r="W26" s="27"/>
      <c r="X26" s="27"/>
      <c r="Y26" s="27"/>
    </row>
    <row r="27" spans="1:30" ht="30" hidden="1" customHeight="1">
      <c r="A27" s="5"/>
      <c r="B27" s="2"/>
      <c r="C27" s="2"/>
      <c r="D27" s="39" t="str">
        <f t="shared" si="0"/>
        <v/>
      </c>
      <c r="E27" s="39" t="str">
        <f>IF(IFERROR(_xlfn.XLOOKUP($D27,Respuesta!$C:$C,Respuesta!$A:$A),0) = 0,"", _xlfn.XLOOKUP($D27,Respuesta!$C:$C,Respuesta!$A:$A))</f>
        <v/>
      </c>
      <c r="F27" s="34"/>
      <c r="G27" s="37" t="str">
        <f>IF(IFERROR(_xlfn.XLOOKUP($AB28,Respuesta!$B:$B,Respuesta!$E:$E),0) =0,"",(_xlfn.XLOOKUP($AB28,Respuesta!$B:$B,Respuesta!$E:$E)))</f>
        <v/>
      </c>
      <c r="H27" s="34"/>
      <c r="I27" s="34"/>
      <c r="J27" s="2"/>
      <c r="K27" s="2"/>
      <c r="L27" s="5"/>
      <c r="M27" s="5"/>
      <c r="N27" s="5"/>
      <c r="O27" s="5"/>
      <c r="P27" s="5"/>
      <c r="Q27" s="5"/>
      <c r="R27" s="5"/>
      <c r="W27" s="27"/>
      <c r="X27" s="27"/>
      <c r="Y27" s="27"/>
    </row>
    <row r="28" spans="1:30" ht="30" hidden="1" customHeight="1">
      <c r="A28" s="5"/>
      <c r="B28" s="2"/>
      <c r="C28" s="2"/>
      <c r="D28" s="39" t="str">
        <f t="shared" si="0"/>
        <v/>
      </c>
      <c r="E28" s="39" t="str">
        <f>IF(IFERROR(_xlfn.XLOOKUP($D28,Respuesta!$C:$C,Respuesta!$A:$A),0) = 0,"", _xlfn.XLOOKUP($D28,Respuesta!$C:$C,Respuesta!$A:$A))</f>
        <v/>
      </c>
      <c r="F28" s="34"/>
      <c r="G28" s="37" t="str">
        <f>IF(IFERROR(_xlfn.XLOOKUP($AB29,Respuesta!$B:$B,Respuesta!$E:$E),0) =0,"",(_xlfn.XLOOKUP($AB29,Respuesta!$B:$B,Respuesta!$E:$E)))</f>
        <v/>
      </c>
      <c r="H28" s="34"/>
      <c r="I28" s="34"/>
      <c r="J28" s="2"/>
      <c r="K28" s="2"/>
      <c r="L28" s="5"/>
      <c r="M28" s="5"/>
      <c r="N28" s="5"/>
      <c r="O28" s="5"/>
      <c r="P28" s="5"/>
      <c r="Q28" s="5"/>
      <c r="R28" s="5"/>
      <c r="W28" s="27"/>
      <c r="X28" s="27"/>
      <c r="Y28" s="27"/>
    </row>
    <row r="29" spans="1:30" ht="30" hidden="1" customHeight="1">
      <c r="A29" s="5"/>
      <c r="D29" s="39" t="str">
        <f>IF(AD30 = 0,"", AD30 )</f>
        <v/>
      </c>
      <c r="E29" s="39" t="str">
        <f>IF(IFERROR(_xlfn.XLOOKUP($D29,Respuesta!$C:$C,Respuesta!$A:$A),0) = 0,"", _xlfn.XLOOKUP($D29,Respuesta!$C:$C,Respuesta!$A:$A))</f>
        <v/>
      </c>
      <c r="F29" s="34"/>
      <c r="G29" s="37" t="str">
        <f>IF(IFERROR(_xlfn.XLOOKUP($AB30,Respuesta!$B:$B,Respuesta!$E:$E),0) =0,"",(_xlfn.XLOOKUP($AB30,Respuesta!$B:$B,Respuesta!$E:$E)))</f>
        <v/>
      </c>
      <c r="H29" s="34"/>
      <c r="I29" s="34"/>
      <c r="W29" s="27"/>
      <c r="X29" s="27"/>
      <c r="Y29" s="27"/>
    </row>
    <row r="30" spans="1:30" s="2" customFormat="1" ht="30" hidden="1" customHeight="1">
      <c r="A30" s="5"/>
      <c r="D30" s="39" t="str">
        <f>IF(AD30 = 0,"", AD30 )</f>
        <v/>
      </c>
      <c r="E30" s="39" t="str">
        <f>IF(IFERROR(_xlfn.XLOOKUP($D30,Respuesta!$C:$C,Respuesta!$A:$A),0) = 0,"", _xlfn.XLOOKUP($D30,Respuesta!$C:$C,Respuesta!$A:$A))</f>
        <v/>
      </c>
      <c r="F30" s="34"/>
      <c r="G30" s="37" t="str">
        <f>IF(IFERROR(_xlfn.XLOOKUP($AB31,Respuesta!$B:$B,Respuesta!$E:$E),0) =0,"",(_xlfn.XLOOKUP($AB31,Respuesta!$B:$B,Respuesta!$E:$E)))</f>
        <v/>
      </c>
      <c r="H30" s="34"/>
      <c r="I30" s="34"/>
      <c r="W30" s="27"/>
      <c r="X30" s="27"/>
      <c r="Y30" s="27"/>
    </row>
    <row r="31" spans="1:30" ht="30" hidden="1" customHeight="1">
      <c r="A31" s="5"/>
      <c r="D31" s="3" t="str">
        <f t="shared" ref="D31:D36" si="1">IF(AD32 = 0,"", AD32 )</f>
        <v/>
      </c>
      <c r="E31" s="3" t="str">
        <f>IF(IFERROR(_xlfn.XLOOKUP($D31,Respuesta!$C:$C,Respuesta!$A:$A),0) = 0,"", _xlfn.XLOOKUP($D31,Respuesta!$C:$C,Respuesta!$A:$A))</f>
        <v/>
      </c>
      <c r="F31" s="32"/>
      <c r="G31" s="33" t="str">
        <f>IF(IFERROR(_xlfn.XLOOKUP($AB32,Respuesta!$B:$B,Respuesta!$E:$E),0) =0,"",(_xlfn.XLOOKUP($AB32,Respuesta!$B:$B,Respuesta!$E:$E)))</f>
        <v/>
      </c>
      <c r="H31" s="32"/>
      <c r="I31" s="34"/>
      <c r="W31" s="27"/>
      <c r="X31" s="27"/>
      <c r="Y31" s="27"/>
    </row>
    <row r="32" spans="1:30" s="5" customFormat="1" ht="30" hidden="1" customHeight="1">
      <c r="D32" s="68" t="str">
        <f t="shared" si="1"/>
        <v/>
      </c>
      <c r="E32" s="68" t="str">
        <f>IF(IFERROR(_xlfn.XLOOKUP($D32,Respuesta!$C:$C,Respuesta!$A:$A),0) = 0,"", _xlfn.XLOOKUP($D32,Respuesta!$C:$C,Respuesta!$A:$A))</f>
        <v/>
      </c>
      <c r="F32" s="35"/>
      <c r="G32" s="36" t="str">
        <f>IF(IFERROR(_xlfn.XLOOKUP($AB33,Respuesta!$B:$B,Respuesta!$E:$E),0) =0,"",(_xlfn.XLOOKUP($AB33,Respuesta!$B:$B,Respuesta!$E:$E)))</f>
        <v/>
      </c>
      <c r="H32" s="35"/>
      <c r="I32" s="38"/>
      <c r="W32" s="11"/>
      <c r="X32" s="11"/>
      <c r="Y32" s="11"/>
    </row>
    <row r="33" spans="4:25" s="5" customFormat="1" ht="30" hidden="1" customHeight="1">
      <c r="D33" s="68" t="str">
        <f t="shared" si="1"/>
        <v/>
      </c>
      <c r="E33" s="68" t="str">
        <f>IF(IFERROR(_xlfn.XLOOKUP($D33,Respuesta!$C:$C,Respuesta!$A:$A),0) = 0,"", _xlfn.XLOOKUP($D33,Respuesta!$C:$C,Respuesta!$A:$A))</f>
        <v/>
      </c>
      <c r="F33" s="35"/>
      <c r="G33" s="36" t="str">
        <f>IF(IFERROR(_xlfn.XLOOKUP($AB34,Respuesta!$B:$B,Respuesta!$E:$E),0) =0,"",(_xlfn.XLOOKUP($AB34,Respuesta!$B:$B,Respuesta!$E:$E)))</f>
        <v/>
      </c>
      <c r="H33" s="35"/>
      <c r="I33" s="38"/>
      <c r="W33" s="11"/>
      <c r="X33" s="11"/>
      <c r="Y33" s="11"/>
    </row>
    <row r="34" spans="4:25" s="5" customFormat="1" ht="30" hidden="1" customHeight="1">
      <c r="D34" s="68" t="str">
        <f t="shared" si="1"/>
        <v/>
      </c>
      <c r="E34" s="68" t="str">
        <f>IF(IFERROR(_xlfn.XLOOKUP($D34,Respuesta!$C:$C,Respuesta!$A:$A),0) = 0,"", _xlfn.XLOOKUP($D34,Respuesta!$C:$C,Respuesta!$A:$A))</f>
        <v/>
      </c>
      <c r="F34" s="35"/>
      <c r="G34" s="36" t="str">
        <f>IF(IFERROR(_xlfn.XLOOKUP($AB35,Respuesta!$B:$B,Respuesta!$E:$E),0) =0,"",(_xlfn.XLOOKUP($AB35,Respuesta!$B:$B,Respuesta!$E:$E)))</f>
        <v/>
      </c>
      <c r="H34" s="35"/>
      <c r="I34" s="38"/>
      <c r="W34" s="11"/>
      <c r="X34" s="11"/>
      <c r="Y34" s="11"/>
    </row>
    <row r="35" spans="4:25" s="5" customFormat="1" ht="30" hidden="1" customHeight="1">
      <c r="D35" s="68" t="str">
        <f t="shared" si="1"/>
        <v/>
      </c>
      <c r="E35" s="68" t="str">
        <f>IF(IFERROR(_xlfn.XLOOKUP($D35,Respuesta!$C:$C,Respuesta!$A:$A),0) = 0,"", _xlfn.XLOOKUP($D35,Respuesta!$C:$C,Respuesta!$A:$A))</f>
        <v/>
      </c>
      <c r="F35" s="35"/>
      <c r="G35" s="36" t="str">
        <f>IF(IFERROR(_xlfn.XLOOKUP($AB36,Respuesta!$B:$B,Respuesta!$E:$E),0) =0,"",(_xlfn.XLOOKUP($AB36,Respuesta!$B:$B,Respuesta!$E:$E)))</f>
        <v/>
      </c>
      <c r="H35" s="35"/>
      <c r="I35" s="38"/>
      <c r="W35" s="11"/>
      <c r="X35" s="11"/>
      <c r="Y35" s="11"/>
    </row>
    <row r="36" spans="4:25" s="5" customFormat="1" ht="30" hidden="1" customHeight="1">
      <c r="D36" s="68" t="str">
        <f t="shared" si="1"/>
        <v/>
      </c>
      <c r="E36" s="68" t="str">
        <f>IF(IFERROR(_xlfn.XLOOKUP($D36,Respuesta!$C:$C,Respuesta!$A:$A),0) = 0,"", _xlfn.XLOOKUP($D36,Respuesta!$C:$C,Respuesta!$A:$A))</f>
        <v/>
      </c>
      <c r="F36" s="35"/>
      <c r="G36" s="36" t="str">
        <f>IF(IFERROR(_xlfn.XLOOKUP($AB37,Respuesta!$B:$B,Respuesta!$E:$E),0) =0,"",(_xlfn.XLOOKUP($AB37,Respuesta!$B:$B,Respuesta!$E:$E)))</f>
        <v/>
      </c>
      <c r="H36" s="35"/>
      <c r="I36" s="38"/>
      <c r="W36" s="11"/>
      <c r="X36" s="11"/>
      <c r="Y36" s="11"/>
    </row>
    <row r="37" spans="4:25" s="5" customFormat="1" ht="14.4" hidden="1" customHeight="1"/>
    <row r="38" spans="4:25" s="5" customFormat="1" ht="14.4" hidden="1" customHeight="1"/>
    <row r="39" spans="4:25" s="5" customFormat="1" ht="14.4" hidden="1" customHeight="1"/>
    <row r="40" spans="4:25" s="5" customFormat="1" ht="14.4" hidden="1" customHeight="1"/>
    <row r="41" spans="4:25" s="5" customFormat="1" ht="14.4" hidden="1" customHeight="1"/>
    <row r="42" spans="4:25" s="5" customFormat="1" ht="14.4" hidden="1" customHeight="1"/>
    <row r="43" spans="4:25" s="5" customFormat="1" ht="14.4" hidden="1" customHeight="1"/>
  </sheetData>
  <pageMargins left="0.7" right="0.7" top="0.75" bottom="0.75" header="0.3" footer="0.3"/>
  <pageSetup orientation="portrait" r:id="rId1"/>
  <drawing r:id="rId2"/>
  <tableParts count="1">
    <tablePart r:id="rId3"/>
  </tablePar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B5253-52F8-40C9-86F1-F770C6F4DC09}">
  <sheetPr codeName="Sheet32">
    <tabColor rgb="FF78BE20"/>
  </sheetPr>
  <dimension ref="A1:V97"/>
  <sheetViews>
    <sheetView showGridLines="0" zoomScale="80" zoomScaleNormal="80" workbookViewId="0"/>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23.77734375" customWidth="1"/>
    <col min="13" max="15" width="8.88671875" customWidth="1"/>
    <col min="16" max="16384" width="8.88671875" hidden="1"/>
  </cols>
  <sheetData>
    <row r="1" spans="1:22">
      <c r="A1" s="104"/>
      <c r="B1" s="104"/>
      <c r="C1" s="104"/>
      <c r="D1" s="104"/>
      <c r="E1" s="104"/>
      <c r="F1" s="104"/>
      <c r="G1" s="104"/>
      <c r="H1" s="104"/>
      <c r="I1" s="104"/>
      <c r="J1" s="104"/>
      <c r="K1" s="104"/>
      <c r="L1" s="104"/>
      <c r="M1" s="104"/>
      <c r="N1" s="104"/>
      <c r="O1" s="104"/>
      <c r="P1" s="8"/>
      <c r="Q1" s="8"/>
      <c r="R1" s="8"/>
      <c r="S1" s="8"/>
    </row>
    <row r="2" spans="1:22">
      <c r="A2" s="104"/>
      <c r="B2" s="104"/>
      <c r="C2" s="104"/>
      <c r="D2" s="104"/>
      <c r="E2" s="104"/>
      <c r="F2" s="104"/>
      <c r="G2" s="104"/>
      <c r="H2" s="104"/>
      <c r="I2" s="104"/>
      <c r="J2" s="104"/>
      <c r="K2" s="104"/>
      <c r="L2" s="104"/>
      <c r="M2" s="104"/>
      <c r="N2" s="104"/>
      <c r="O2" s="104"/>
      <c r="P2" s="8"/>
      <c r="Q2" s="8"/>
      <c r="R2" s="8"/>
      <c r="S2" s="8"/>
    </row>
    <row r="3" spans="1:22">
      <c r="A3" s="104"/>
      <c r="B3" s="104"/>
      <c r="C3" s="104"/>
      <c r="D3" s="104"/>
      <c r="E3" s="104"/>
      <c r="F3" s="104"/>
      <c r="G3" s="104"/>
      <c r="H3" s="104"/>
      <c r="I3" s="104"/>
      <c r="J3" s="104"/>
      <c r="K3" s="104"/>
      <c r="L3" s="104"/>
      <c r="M3" s="104"/>
      <c r="N3" s="104"/>
      <c r="O3" s="104"/>
      <c r="P3" s="8"/>
      <c r="Q3" s="8"/>
      <c r="R3" s="8"/>
      <c r="S3" s="8"/>
    </row>
    <row r="4" spans="1:22">
      <c r="A4" s="104"/>
      <c r="B4" s="104"/>
      <c r="C4" s="104"/>
      <c r="D4" s="104"/>
      <c r="E4" s="104"/>
      <c r="F4" s="104"/>
      <c r="G4" s="104"/>
      <c r="H4" s="104"/>
      <c r="I4" s="104"/>
      <c r="J4" s="104"/>
      <c r="K4" s="104"/>
      <c r="L4" s="104"/>
      <c r="M4" s="104"/>
      <c r="N4" s="104"/>
      <c r="O4" s="104"/>
      <c r="P4" s="8"/>
      <c r="Q4" s="8"/>
      <c r="R4" s="8"/>
      <c r="S4" s="8"/>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150</v>
      </c>
      <c r="E8" s="25" t="s">
        <v>371</v>
      </c>
      <c r="F8" s="63">
        <f>_xlfn.XLOOKUP($D8,Respuesta!$C:$C,Respuesta!$A:$A)</f>
        <v>10.1</v>
      </c>
      <c r="G8" s="26"/>
      <c r="H8" s="7" t="str">
        <f>_xlfn.XLOOKUP($D8,Preguntas!$C:$C,Preguntas!$D:$D)</f>
        <v>Are my harvested sites regenerated in a timely manner  to near-natural conditions?</v>
      </c>
      <c r="I8" s="2"/>
      <c r="J8" s="2"/>
      <c r="K8" s="2"/>
      <c r="L8" s="2"/>
      <c r="M8" s="5"/>
      <c r="N8" s="5"/>
      <c r="O8" s="5"/>
      <c r="P8" s="5"/>
      <c r="Q8" s="5"/>
      <c r="R8" s="5"/>
      <c r="S8" s="5"/>
    </row>
    <row r="9" spans="1:22" ht="58.2" customHeight="1">
      <c r="A9" s="5"/>
      <c r="B9" s="2"/>
      <c r="G9" s="2"/>
      <c r="H9" s="2"/>
      <c r="I9" s="132" t="str">
        <f>_xlfn.XLOOKUP(V9,Respuesta!$B:$B,Respuesta!$E:$E)</f>
        <v>Take care that harvested sites will be regenerated to near-natural conditions. / Include in the Management Plan treatments for harvested areas and rules for regeneration management.</v>
      </c>
      <c r="J9" s="133"/>
      <c r="K9" s="133"/>
      <c r="L9" s="133"/>
      <c r="M9" s="5"/>
      <c r="N9" s="5"/>
      <c r="O9" s="5"/>
      <c r="P9" s="5"/>
      <c r="Q9" s="5"/>
      <c r="R9" s="5"/>
      <c r="S9" s="5"/>
      <c r="T9" s="114">
        <v>2</v>
      </c>
      <c r="U9" s="114">
        <f>+D8</f>
        <v>150</v>
      </c>
      <c r="V9" t="str">
        <f>_xlfn.CONCAT(U9,T9)</f>
        <v>1502</v>
      </c>
    </row>
    <row r="10" spans="1:22" ht="13.2" customHeight="1">
      <c r="A10" s="5"/>
      <c r="B10" s="2"/>
      <c r="C10" s="2"/>
      <c r="D10" s="2"/>
      <c r="E10" s="2"/>
      <c r="F10" s="2"/>
      <c r="G10" s="2"/>
      <c r="H10" s="2"/>
      <c r="I10" s="2"/>
      <c r="J10" s="2"/>
      <c r="K10" s="2"/>
      <c r="L10" s="2"/>
      <c r="M10" s="5"/>
      <c r="N10" s="5"/>
      <c r="O10" s="5"/>
      <c r="P10" s="5"/>
      <c r="Q10" s="5"/>
      <c r="R10" s="5"/>
      <c r="S10" s="5"/>
      <c r="T10" s="114"/>
      <c r="U10" s="114"/>
    </row>
    <row r="11" spans="1:22" ht="49.2" customHeight="1">
      <c r="A11" s="5"/>
      <c r="B11" s="2"/>
      <c r="C11" s="12" t="s">
        <v>3</v>
      </c>
      <c r="D11" s="47">
        <f>+D8+1</f>
        <v>151</v>
      </c>
      <c r="E11" s="12" t="s">
        <v>371</v>
      </c>
      <c r="F11" s="45">
        <f>_xlfn.XLOOKUP($D11,Respuesta!$C:$C,Respuesta!$A:$A)</f>
        <v>10.199999999999999</v>
      </c>
      <c r="G11" s="2"/>
      <c r="H11" s="7" t="str">
        <f>_xlfn.XLOOKUP($D11,Preguntas!$C:$C,Preguntas!$D:$D)</f>
        <v>Do I follow the objectives in the management plan for planting trees? The tree species used are the best to meet the management objectives?</v>
      </c>
      <c r="I11" s="2"/>
      <c r="J11" s="2"/>
      <c r="K11" s="2"/>
      <c r="L11" s="2"/>
      <c r="M11" s="5"/>
      <c r="N11" s="5"/>
      <c r="O11" s="5"/>
      <c r="P11" s="5"/>
      <c r="Q11" s="5"/>
      <c r="R11" s="5"/>
      <c r="S11" s="5"/>
      <c r="T11" s="114"/>
      <c r="U11" s="114"/>
    </row>
    <row r="12" spans="1:22" ht="21" customHeight="1">
      <c r="A12" s="5"/>
      <c r="B12" s="2"/>
      <c r="G12" s="2"/>
      <c r="H12" s="2"/>
      <c r="I12" s="134" t="str">
        <f>_xlfn.XLOOKUP($V12,Respuesta!$B:$B,Respuesta!$E:$E)</f>
        <v>Justify the use of non-native species  (if used).</v>
      </c>
      <c r="J12" s="135"/>
      <c r="K12" s="135"/>
      <c r="L12" s="135"/>
      <c r="M12" s="5"/>
      <c r="N12" s="5"/>
      <c r="O12" s="5"/>
      <c r="P12" s="5"/>
      <c r="Q12" s="5"/>
      <c r="R12" s="5"/>
      <c r="S12" s="5"/>
      <c r="T12" s="114">
        <v>2</v>
      </c>
      <c r="U12" s="114">
        <f>D11</f>
        <v>151</v>
      </c>
      <c r="V12" t="str">
        <f>_xlfn.CONCAT(U12,T12)</f>
        <v>1512</v>
      </c>
    </row>
    <row r="13" spans="1:22" ht="10.199999999999999" customHeight="1">
      <c r="A13" s="5"/>
      <c r="B13" s="2"/>
      <c r="C13" s="2"/>
      <c r="D13" s="2"/>
      <c r="E13" s="2"/>
      <c r="F13" s="2"/>
      <c r="G13" s="2"/>
      <c r="H13" s="2"/>
      <c r="I13" s="2"/>
      <c r="J13" s="2"/>
      <c r="K13" s="2"/>
      <c r="L13" s="2"/>
      <c r="M13" s="5"/>
      <c r="N13" s="5"/>
      <c r="O13" s="5"/>
      <c r="P13" s="5"/>
      <c r="Q13" s="5"/>
      <c r="R13" s="5"/>
      <c r="S13" s="5"/>
      <c r="T13" s="114"/>
      <c r="U13" s="114"/>
    </row>
    <row r="14" spans="1:22" ht="64.2" customHeight="1">
      <c r="A14" s="5"/>
      <c r="B14" s="2"/>
      <c r="C14" s="25" t="s">
        <v>3</v>
      </c>
      <c r="D14" s="67">
        <f>+D11+1</f>
        <v>152</v>
      </c>
      <c r="E14" s="25" t="s">
        <v>371</v>
      </c>
      <c r="F14" s="63">
        <f>_xlfn.XLOOKUP($D14,Respuesta!$C:$C,Respuesta!$A:$A)</f>
        <v>10.3</v>
      </c>
      <c r="G14" s="2"/>
      <c r="H14" s="7" t="str">
        <f>_xlfn.XLOOKUP($D14,Preguntas!$C:$C,Preguntas!$D:$D)</f>
        <v>Do I use any non-native invasive species ?</v>
      </c>
      <c r="I14" s="2"/>
      <c r="J14" s="2"/>
      <c r="K14" s="2"/>
      <c r="L14" s="2"/>
      <c r="M14" s="5"/>
      <c r="N14" s="5"/>
      <c r="O14" s="5"/>
      <c r="P14" s="5"/>
      <c r="Q14" s="5"/>
      <c r="R14" s="5"/>
      <c r="S14" s="5"/>
      <c r="T14" s="114"/>
      <c r="U14" s="114"/>
    </row>
    <row r="15" spans="1:22" ht="35.4" customHeight="1">
      <c r="A15" s="5"/>
      <c r="B15" s="2"/>
      <c r="G15" s="2"/>
      <c r="H15" s="2"/>
      <c r="I15" s="134" t="str">
        <f>_xlfn.XLOOKUP($V15,Respuesta!$B:$B,Respuesta!$E:$E)</f>
        <v>Demonstrate that exotic species are not invasive and do not cause adverse effects. / Monitor exotic species.</v>
      </c>
      <c r="J15" s="135"/>
      <c r="K15" s="135"/>
      <c r="L15" s="135"/>
      <c r="M15" s="5"/>
      <c r="N15" s="5"/>
      <c r="O15" s="5"/>
      <c r="P15" s="5"/>
      <c r="Q15" s="5"/>
      <c r="R15" s="5"/>
      <c r="S15" s="5"/>
      <c r="T15" s="114">
        <v>1</v>
      </c>
      <c r="U15" s="114">
        <f>+D14</f>
        <v>152</v>
      </c>
      <c r="V15" t="str">
        <f>_xlfn.CONCAT(U15,T15)</f>
        <v>1521</v>
      </c>
    </row>
    <row r="16" spans="1:22" ht="9" customHeight="1">
      <c r="A16" s="5"/>
      <c r="B16" s="2"/>
      <c r="C16" s="2"/>
      <c r="D16" s="2"/>
      <c r="E16" s="2"/>
      <c r="F16" s="2"/>
      <c r="G16" s="2"/>
      <c r="H16" s="2"/>
      <c r="I16" s="2"/>
      <c r="J16" s="2"/>
      <c r="K16" s="2"/>
      <c r="L16" s="2"/>
      <c r="M16" s="5"/>
      <c r="N16" s="5"/>
      <c r="O16" s="5"/>
      <c r="P16" s="5"/>
      <c r="Q16" s="5"/>
      <c r="R16" s="5"/>
      <c r="S16" s="5"/>
      <c r="T16" s="114"/>
      <c r="U16" s="114"/>
    </row>
    <row r="17" spans="1:22" ht="27.6" customHeight="1">
      <c r="A17" s="5"/>
      <c r="B17" s="2"/>
      <c r="C17" s="25" t="s">
        <v>3</v>
      </c>
      <c r="D17" s="67">
        <f>+D14+1</f>
        <v>153</v>
      </c>
      <c r="E17" s="25" t="s">
        <v>371</v>
      </c>
      <c r="F17" s="63">
        <f>_xlfn.XLOOKUP($D17,Respuesta!$C:$C,Respuesta!$A:$A)</f>
        <v>10.3</v>
      </c>
      <c r="G17" s="2"/>
      <c r="H17" s="7" t="str">
        <f>_xlfn.XLOOKUP($D17,Preguntas!$C:$C,Preguntas!$D:$D)</f>
        <v>Do I control the invasion of exotic species?</v>
      </c>
      <c r="I17" s="2"/>
      <c r="J17" s="2"/>
      <c r="K17" s="2"/>
      <c r="L17" s="2"/>
      <c r="M17" s="5"/>
      <c r="N17" s="5"/>
      <c r="O17" s="5"/>
      <c r="P17" s="5"/>
      <c r="Q17" s="11"/>
      <c r="R17" s="5"/>
      <c r="S17" s="5"/>
      <c r="T17" s="114"/>
      <c r="U17" s="114"/>
    </row>
    <row r="18" spans="1:22" ht="33.6" customHeight="1">
      <c r="A18" s="5"/>
      <c r="B18" s="2"/>
      <c r="G18" s="2"/>
      <c r="H18" s="2"/>
      <c r="I18" s="144" t="str">
        <f>_xlfn.XLOOKUP($V18,Respuesta!$B:$B,Respuesta!$E:$E)</f>
        <v>Implement measures to control invasive species and implement mitigation measures.</v>
      </c>
      <c r="J18" s="145"/>
      <c r="K18" s="145"/>
      <c r="L18" s="145"/>
      <c r="M18" s="5"/>
      <c r="N18" s="5"/>
      <c r="O18" s="5"/>
      <c r="P18" s="5"/>
      <c r="Q18" s="5"/>
      <c r="R18" s="5"/>
      <c r="S18" s="5"/>
      <c r="T18" s="114">
        <v>2</v>
      </c>
      <c r="U18" s="114">
        <f>D17</f>
        <v>153</v>
      </c>
      <c r="V18" t="str">
        <f>_xlfn.CONCAT(U18,T18)</f>
        <v>1532</v>
      </c>
    </row>
    <row r="19" spans="1:22" ht="13.2" customHeight="1">
      <c r="A19" s="5"/>
      <c r="B19" s="2"/>
      <c r="C19" s="2"/>
      <c r="D19" s="2"/>
      <c r="E19" s="2"/>
      <c r="F19" s="2"/>
      <c r="G19" s="2"/>
      <c r="H19" s="2"/>
      <c r="I19" s="2"/>
      <c r="J19" s="2"/>
      <c r="K19" s="2"/>
      <c r="L19" s="2"/>
      <c r="M19" s="5"/>
      <c r="N19" s="5"/>
      <c r="O19" s="5"/>
      <c r="P19" s="5"/>
      <c r="Q19" s="5"/>
      <c r="R19" s="5"/>
      <c r="S19" s="5"/>
      <c r="T19" s="114"/>
      <c r="U19" s="114"/>
    </row>
    <row r="20" spans="1:22" ht="61.8" customHeight="1">
      <c r="A20" s="5"/>
      <c r="B20" s="2"/>
      <c r="C20" s="25" t="s">
        <v>3</v>
      </c>
      <c r="D20" s="67">
        <f>+D17+1</f>
        <v>154</v>
      </c>
      <c r="E20" s="25" t="s">
        <v>371</v>
      </c>
      <c r="F20" s="63">
        <f>_xlfn.XLOOKUP($D20,Respuesta!$C:$C,Respuesta!$A:$A)</f>
        <v>10.3</v>
      </c>
      <c r="G20" s="2"/>
      <c r="H20" s="7" t="str">
        <f>_xlfn.XLOOKUP($D20,Preguntas!$C:$C,Preguntas!$D:$D)</f>
        <v>Would I participate in programs to control invasive impacts of any non-native species in my forest if requested?</v>
      </c>
      <c r="I20" s="2"/>
      <c r="J20" s="2"/>
      <c r="K20" s="2"/>
      <c r="L20" s="2"/>
      <c r="M20" s="5"/>
      <c r="N20" s="5"/>
      <c r="O20" s="5"/>
      <c r="P20" s="5"/>
      <c r="Q20" s="5"/>
      <c r="R20" s="5"/>
      <c r="S20" s="5"/>
      <c r="T20" s="114"/>
      <c r="U20" s="114"/>
    </row>
    <row r="21" spans="1:22" ht="34.799999999999997" customHeight="1">
      <c r="A21" s="5"/>
      <c r="B21" s="2"/>
      <c r="G21" s="2"/>
      <c r="H21" s="2"/>
      <c r="I21" s="134" t="str">
        <f>_xlfn.XLOOKUP($V21,Respuesta!$B:$B,Respuesta!$E:$E)</f>
        <v>Participate in programs to control invasive impacts of any non-native species in the forest, if requested.</v>
      </c>
      <c r="J21" s="135"/>
      <c r="K21" s="135"/>
      <c r="L21" s="135"/>
      <c r="M21" s="5"/>
      <c r="N21" s="5"/>
      <c r="O21" s="5"/>
      <c r="P21" s="5"/>
      <c r="Q21" s="5"/>
      <c r="R21" s="5"/>
      <c r="S21" s="5"/>
      <c r="T21" s="114">
        <v>2</v>
      </c>
      <c r="U21" s="114">
        <f>D20</f>
        <v>154</v>
      </c>
      <c r="V21" t="str">
        <f>_xlfn.CONCAT(U21,T21)</f>
        <v>1542</v>
      </c>
    </row>
    <row r="22" spans="1:22" ht="32.4" customHeight="1">
      <c r="A22" s="5"/>
      <c r="B22" s="27"/>
      <c r="C22" s="64" t="s">
        <v>3</v>
      </c>
      <c r="D22" s="67">
        <f>+D20+1</f>
        <v>155</v>
      </c>
      <c r="E22" s="64" t="s">
        <v>371</v>
      </c>
      <c r="F22" s="66">
        <f>_xlfn.XLOOKUP($D22,Respuesta!$C:$C,Respuesta!$A:$A)</f>
        <v>10.4</v>
      </c>
      <c r="G22" s="27"/>
      <c r="H22" s="61" t="str">
        <f>_xlfn.XLOOKUP($D22,Preguntas!$C:$C,Preguntas!$D:$D)</f>
        <v>Do I use any Genetically Modified Organisms?</v>
      </c>
      <c r="I22" s="2"/>
      <c r="J22" s="2"/>
      <c r="K22" s="2"/>
      <c r="L22" s="2"/>
      <c r="M22" s="5"/>
      <c r="N22" s="5"/>
      <c r="O22" s="5"/>
      <c r="P22" s="5"/>
      <c r="Q22" s="5"/>
      <c r="R22" s="5"/>
      <c r="S22" s="5"/>
      <c r="T22" s="114"/>
      <c r="U22" s="114"/>
    </row>
    <row r="23" spans="1:22">
      <c r="A23" s="5"/>
      <c r="B23" s="27"/>
      <c r="C23" s="27"/>
      <c r="D23" s="27"/>
      <c r="E23" s="27"/>
      <c r="F23" s="27"/>
      <c r="G23" s="27"/>
      <c r="H23" s="27"/>
      <c r="M23" s="5"/>
      <c r="N23" s="5"/>
      <c r="O23" s="5"/>
      <c r="P23" s="5"/>
      <c r="Q23" s="5"/>
      <c r="R23" s="5"/>
      <c r="S23" s="5"/>
      <c r="T23" s="114"/>
      <c r="U23" s="114"/>
    </row>
    <row r="24" spans="1:22" ht="28.8" customHeight="1">
      <c r="A24" s="5"/>
      <c r="B24" s="27"/>
      <c r="C24" s="27"/>
      <c r="D24" s="27"/>
      <c r="E24" s="27"/>
      <c r="F24" s="27"/>
      <c r="G24" s="27"/>
      <c r="H24" s="27"/>
      <c r="I24" s="134" t="str">
        <f>_xlfn.XLOOKUP($V24,Respuesta!$B:$B,Respuesta!$E:$E)</f>
        <v>FSC does not allow the use of GMO. Don´t use them. Management Plan: includes that genetically modified organisms are not used.</v>
      </c>
      <c r="J24" s="135"/>
      <c r="K24" s="135"/>
      <c r="L24" s="135"/>
      <c r="M24" s="5"/>
      <c r="N24" s="5"/>
      <c r="O24" s="5"/>
      <c r="P24" s="5"/>
      <c r="Q24" s="5"/>
      <c r="R24" s="5"/>
      <c r="S24" s="5"/>
      <c r="T24" s="114">
        <v>1</v>
      </c>
      <c r="U24" s="114">
        <f>D22</f>
        <v>155</v>
      </c>
      <c r="V24" t="str">
        <f>_xlfn.CONCAT(U24,T24)</f>
        <v>1551</v>
      </c>
    </row>
    <row r="25" spans="1:22">
      <c r="A25" s="5"/>
      <c r="B25" s="27"/>
      <c r="C25" s="27"/>
      <c r="D25" s="27"/>
      <c r="E25" s="27"/>
      <c r="F25" s="27"/>
      <c r="G25" s="27"/>
      <c r="H25" s="27"/>
      <c r="I25" s="2"/>
      <c r="J25" s="2"/>
      <c r="K25" s="2"/>
      <c r="L25" s="2"/>
      <c r="M25" s="5"/>
      <c r="N25" s="5"/>
      <c r="O25" s="5"/>
      <c r="P25" s="5"/>
      <c r="Q25" s="5"/>
      <c r="R25" s="5"/>
      <c r="S25" s="5"/>
      <c r="T25" s="114"/>
      <c r="U25" s="114"/>
    </row>
    <row r="26" spans="1:22" ht="45.6" customHeight="1">
      <c r="A26" s="5"/>
      <c r="B26" s="27"/>
      <c r="C26" s="64" t="s">
        <v>3</v>
      </c>
      <c r="D26" s="67">
        <f>+D22+1</f>
        <v>156</v>
      </c>
      <c r="E26" s="64" t="s">
        <v>371</v>
      </c>
      <c r="F26" s="66">
        <f>_xlfn.XLOOKUP($D26,Respuesta!$C:$C,Respuesta!$A:$A)</f>
        <v>10.5</v>
      </c>
      <c r="G26" s="27"/>
      <c r="H26" s="61" t="str">
        <f>_xlfn.XLOOKUP($D26,Preguntas!$C:$C,Preguntas!$D:$D)</f>
        <v>Do I use appropriate practices (for the species, the vegetation and my management objectives) to plant, regrow trees and manage my forest?</v>
      </c>
      <c r="I26" s="2"/>
      <c r="J26" s="2"/>
      <c r="K26" s="2"/>
      <c r="L26" s="2"/>
      <c r="M26" s="5"/>
      <c r="N26" s="5"/>
      <c r="O26" s="5"/>
      <c r="P26" s="5"/>
      <c r="Q26" s="5"/>
      <c r="R26" s="5"/>
      <c r="S26" s="5"/>
      <c r="T26" s="114"/>
      <c r="U26" s="114"/>
    </row>
    <row r="27" spans="1:22">
      <c r="A27" s="5"/>
      <c r="B27" s="27"/>
      <c r="C27" s="27"/>
      <c r="D27" s="27"/>
      <c r="E27" s="27"/>
      <c r="F27" s="27"/>
      <c r="G27" s="27"/>
      <c r="H27" s="27"/>
      <c r="M27" s="5"/>
      <c r="N27" s="5"/>
      <c r="O27" s="5"/>
      <c r="P27" s="5"/>
      <c r="Q27" s="5"/>
      <c r="R27" s="5"/>
      <c r="S27" s="5"/>
      <c r="T27" s="114"/>
      <c r="U27" s="114"/>
    </row>
    <row r="28" spans="1:22" ht="33.6" customHeight="1">
      <c r="A28" s="5"/>
      <c r="B28" s="27"/>
      <c r="C28" s="27"/>
      <c r="D28" s="27"/>
      <c r="E28" s="27"/>
      <c r="F28" s="27"/>
      <c r="G28" s="27"/>
      <c r="H28" s="27"/>
      <c r="I28" s="132" t="str">
        <f>_xlfn.XLOOKUP($V28,Respuesta!$B:$B,Respuesta!$E:$E)</f>
        <v>Management Plan: Includes ecologically appropriate silvicultural treatments.</v>
      </c>
      <c r="J28" s="133"/>
      <c r="K28" s="133"/>
      <c r="L28" s="133"/>
      <c r="M28" s="5"/>
      <c r="N28" s="5"/>
      <c r="O28" s="5"/>
      <c r="P28" s="5"/>
      <c r="Q28" s="5"/>
      <c r="R28" s="5"/>
      <c r="S28" s="5"/>
      <c r="T28" s="114">
        <v>2</v>
      </c>
      <c r="U28" s="114">
        <f>D26</f>
        <v>156</v>
      </c>
      <c r="V28" t="str">
        <f>_xlfn.CONCAT(U28,T28)</f>
        <v>1562</v>
      </c>
    </row>
    <row r="29" spans="1:22" ht="14.4" customHeight="1">
      <c r="A29" s="5"/>
      <c r="B29" s="27"/>
      <c r="C29" s="27"/>
      <c r="D29" s="27"/>
      <c r="E29" s="27"/>
      <c r="F29" s="27"/>
      <c r="G29" s="27"/>
      <c r="H29" s="27"/>
      <c r="M29" s="5"/>
      <c r="N29" s="5"/>
      <c r="O29" s="5"/>
      <c r="P29" s="5"/>
      <c r="Q29" s="5"/>
      <c r="R29" s="5"/>
      <c r="S29" s="5"/>
      <c r="T29" s="114"/>
      <c r="U29" s="114"/>
    </row>
    <row r="30" spans="1:22" ht="51" customHeight="1">
      <c r="A30" s="5"/>
      <c r="B30" s="27"/>
      <c r="C30" s="64" t="s">
        <v>3</v>
      </c>
      <c r="D30" s="67">
        <f>+D26+1</f>
        <v>157</v>
      </c>
      <c r="E30" s="64" t="s">
        <v>371</v>
      </c>
      <c r="F30" s="66">
        <f>_xlfn.XLOOKUP($D30,Respuesta!$C:$C,Respuesta!$A:$A)</f>
        <v>10.6</v>
      </c>
      <c r="G30" s="27"/>
      <c r="H30" s="61" t="str">
        <f>_xlfn.XLOOKUP($D30,Preguntas!$C:$C,Preguntas!$D:$D)</f>
        <v>Do I use only natural fertilizers?</v>
      </c>
      <c r="I30" s="2"/>
      <c r="J30" s="2"/>
      <c r="K30" s="2"/>
      <c r="L30" s="2"/>
      <c r="M30" s="5"/>
      <c r="N30" s="5"/>
      <c r="O30" s="5"/>
      <c r="P30" s="5"/>
      <c r="Q30" s="5"/>
      <c r="R30" s="5"/>
      <c r="S30" s="5"/>
      <c r="T30" s="114"/>
      <c r="U30" s="114"/>
    </row>
    <row r="31" spans="1:22" ht="10.199999999999999" customHeight="1">
      <c r="A31" s="5"/>
      <c r="B31" s="27"/>
      <c r="C31" s="27"/>
      <c r="D31" s="27"/>
      <c r="E31" s="27"/>
      <c r="F31" s="27"/>
      <c r="G31" s="27"/>
      <c r="H31" s="27"/>
      <c r="M31" s="5"/>
      <c r="N31" s="5"/>
      <c r="O31" s="5"/>
      <c r="P31" s="5"/>
      <c r="Q31" s="5"/>
      <c r="R31" s="5"/>
      <c r="S31" s="5"/>
      <c r="T31" s="114"/>
      <c r="U31" s="114"/>
    </row>
    <row r="32" spans="1:22" ht="45" customHeight="1">
      <c r="A32" s="5"/>
      <c r="B32" s="27"/>
      <c r="C32" s="27"/>
      <c r="D32" s="27"/>
      <c r="E32" s="27"/>
      <c r="F32" s="27"/>
      <c r="G32" s="27"/>
      <c r="H32" s="27"/>
      <c r="I32" s="134" t="str">
        <f>_xlfn.XLOOKUP($V32,Respuesta!$B:$B,Respuesta!$E:$E)</f>
        <v>Procedure for the use and reduction of fertilizer use and proove that fertilizer use is the only way to achieve management objectives.</v>
      </c>
      <c r="J32" s="135"/>
      <c r="K32" s="135"/>
      <c r="L32" s="135"/>
      <c r="M32" s="5"/>
      <c r="N32" s="5"/>
      <c r="O32" s="5"/>
      <c r="P32" s="5"/>
      <c r="Q32" s="5"/>
      <c r="R32" s="5"/>
      <c r="S32" s="5"/>
      <c r="T32" s="114">
        <v>2</v>
      </c>
      <c r="U32" s="114">
        <f>D30</f>
        <v>157</v>
      </c>
      <c r="V32" t="str">
        <f>_xlfn.CONCAT(U32,T32)</f>
        <v>1572</v>
      </c>
    </row>
    <row r="33" spans="1:22" ht="14.4" customHeight="1">
      <c r="A33" s="5"/>
      <c r="B33" s="27"/>
      <c r="C33" s="27"/>
      <c r="D33" s="27"/>
      <c r="E33" s="27"/>
      <c r="F33" s="27"/>
      <c r="G33" s="27"/>
      <c r="H33" s="27"/>
      <c r="M33" s="5"/>
      <c r="N33" s="5"/>
      <c r="O33" s="5"/>
      <c r="P33" s="5"/>
      <c r="Q33" s="5"/>
      <c r="R33" s="5"/>
      <c r="S33" s="5"/>
      <c r="T33" s="114"/>
      <c r="U33" s="114"/>
    </row>
    <row r="34" spans="1:22" ht="27.6" customHeight="1">
      <c r="A34" s="5"/>
      <c r="B34" s="27"/>
      <c r="C34" s="64" t="s">
        <v>3</v>
      </c>
      <c r="D34" s="67">
        <f>+D30+1</f>
        <v>158</v>
      </c>
      <c r="E34" s="64" t="s">
        <v>371</v>
      </c>
      <c r="F34" s="66">
        <f>_xlfn.XLOOKUP($D34,Respuesta!$C:$C,Respuesta!$A:$A)</f>
        <v>10.6</v>
      </c>
      <c r="G34" s="27"/>
      <c r="H34" s="61" t="str">
        <f>_xlfn.XLOOKUP($D34,Preguntas!$C:$C,Preguntas!$D:$D)</f>
        <v>Do I minimize the use of not-natural fertilizer?</v>
      </c>
      <c r="I34" s="2"/>
      <c r="J34" s="2"/>
      <c r="K34" s="2"/>
      <c r="L34" s="2"/>
      <c r="M34" s="5"/>
      <c r="N34" s="5"/>
      <c r="O34" s="5"/>
      <c r="P34" s="5"/>
      <c r="Q34" s="5"/>
      <c r="R34" s="5"/>
      <c r="S34" s="5"/>
      <c r="T34" s="114"/>
      <c r="U34" s="114"/>
    </row>
    <row r="35" spans="1:22" ht="14.4" customHeight="1">
      <c r="A35" s="5"/>
      <c r="B35" s="27"/>
      <c r="C35" s="27"/>
      <c r="D35" s="27"/>
      <c r="E35" s="27"/>
      <c r="F35" s="27"/>
      <c r="G35" s="27"/>
      <c r="H35" s="27"/>
      <c r="M35" s="5"/>
      <c r="N35" s="5"/>
      <c r="O35" s="5"/>
      <c r="P35" s="5"/>
      <c r="Q35" s="5"/>
      <c r="R35" s="5"/>
      <c r="S35" s="5"/>
      <c r="T35" s="114"/>
      <c r="U35" s="114"/>
    </row>
    <row r="36" spans="1:22" ht="25.8" customHeight="1">
      <c r="A36" s="5"/>
      <c r="B36" s="27"/>
      <c r="C36" s="27"/>
      <c r="D36" s="27"/>
      <c r="E36" s="27"/>
      <c r="F36" s="27"/>
      <c r="G36" s="27"/>
      <c r="H36" s="27"/>
      <c r="I36" s="134" t="str">
        <f>_xlfn.XLOOKUP($V36,Respuesta!$B:$B,Respuesta!$E:$E)</f>
        <v>Proof that fertilizer use is the only way to achieve management objectives.</v>
      </c>
      <c r="J36" s="135"/>
      <c r="K36" s="135"/>
      <c r="L36" s="135"/>
      <c r="M36" s="5"/>
      <c r="N36" s="5"/>
      <c r="O36" s="5"/>
      <c r="P36" s="5"/>
      <c r="Q36" s="5"/>
      <c r="R36" s="5"/>
      <c r="S36" s="5"/>
      <c r="T36" s="114">
        <v>2</v>
      </c>
      <c r="U36" s="114">
        <f>D34</f>
        <v>158</v>
      </c>
      <c r="V36" t="str">
        <f>_xlfn.CONCAT(U36,T36)</f>
        <v>1582</v>
      </c>
    </row>
    <row r="37" spans="1:22" ht="34.200000000000003" customHeight="1">
      <c r="A37" s="5"/>
      <c r="B37" s="27"/>
      <c r="C37" s="64" t="s">
        <v>3</v>
      </c>
      <c r="D37" s="67">
        <f>+D34+1</f>
        <v>159</v>
      </c>
      <c r="E37" s="64" t="s">
        <v>371</v>
      </c>
      <c r="F37" s="66">
        <f>_xlfn.XLOOKUP($D37,Respuesta!$C:$C,Respuesta!$A:$A)</f>
        <v>10.6</v>
      </c>
      <c r="G37" s="27"/>
      <c r="H37" s="62" t="str">
        <f>+_xlfn.XLOOKUP(D37,Preguntas!C:C,Preguntas!D:D)</f>
        <v>Do I keep a record of the not-natural fertilizers used?</v>
      </c>
      <c r="I37" s="2"/>
      <c r="J37" s="2"/>
      <c r="K37" s="2"/>
      <c r="L37" s="2"/>
      <c r="M37" s="5"/>
      <c r="N37" s="5"/>
      <c r="O37" s="5"/>
      <c r="P37" s="5"/>
      <c r="Q37" s="5"/>
      <c r="R37" s="5"/>
      <c r="S37" s="5"/>
      <c r="T37" s="114"/>
      <c r="U37" s="114"/>
    </row>
    <row r="38" spans="1:22" ht="14.4" customHeight="1">
      <c r="A38" s="5"/>
      <c r="B38" s="27"/>
      <c r="C38" s="27"/>
      <c r="D38" s="27"/>
      <c r="E38" s="27"/>
      <c r="F38" s="27"/>
      <c r="G38" s="27"/>
      <c r="H38" s="27"/>
      <c r="M38" s="5"/>
      <c r="N38" s="5"/>
      <c r="O38" s="5"/>
      <c r="P38" s="5"/>
      <c r="Q38" s="5"/>
      <c r="R38" s="5"/>
      <c r="S38" s="5"/>
      <c r="T38" s="114"/>
      <c r="U38" s="114"/>
    </row>
    <row r="39" spans="1:22" ht="14.4" customHeight="1">
      <c r="A39" s="5"/>
      <c r="B39" s="27"/>
      <c r="C39" s="27"/>
      <c r="D39" s="27"/>
      <c r="E39" s="27"/>
      <c r="F39" s="27"/>
      <c r="G39" s="27"/>
      <c r="H39" s="27"/>
      <c r="I39" s="132" t="str">
        <f>_xlfn.XLOOKUP($V39,Respuesta!$B:$B,Respuesta!$E:$E)</f>
        <v>Record of fertilizer use.</v>
      </c>
      <c r="J39" s="133"/>
      <c r="K39" s="133"/>
      <c r="L39" s="133"/>
      <c r="M39" s="5"/>
      <c r="N39" s="5"/>
      <c r="O39" s="5"/>
      <c r="P39" s="5"/>
      <c r="Q39" s="5"/>
      <c r="R39" s="5"/>
      <c r="S39" s="5"/>
      <c r="T39" s="114">
        <v>2</v>
      </c>
      <c r="U39" s="114">
        <f>D37</f>
        <v>159</v>
      </c>
      <c r="V39" t="str">
        <f>_xlfn.CONCAT(U39,T39)</f>
        <v>1592</v>
      </c>
    </row>
    <row r="40" spans="1:22" ht="14.4" customHeight="1">
      <c r="A40" s="5"/>
      <c r="B40" s="27"/>
      <c r="C40" s="27"/>
      <c r="D40" s="27"/>
      <c r="E40" s="27"/>
      <c r="F40" s="27"/>
      <c r="G40" s="27"/>
      <c r="H40" s="27"/>
      <c r="M40" s="5"/>
      <c r="N40" s="5"/>
      <c r="O40" s="5"/>
      <c r="P40" s="5"/>
      <c r="Q40" s="5"/>
      <c r="R40" s="5"/>
      <c r="S40" s="5"/>
      <c r="T40" s="114"/>
      <c r="U40" s="114"/>
    </row>
    <row r="41" spans="1:22" ht="41.4" customHeight="1">
      <c r="A41" s="5"/>
      <c r="B41" s="27"/>
      <c r="C41" s="64" t="s">
        <v>3</v>
      </c>
      <c r="D41" s="67">
        <f>+D37+1</f>
        <v>160</v>
      </c>
      <c r="E41" s="64" t="s">
        <v>371</v>
      </c>
      <c r="F41" s="66">
        <f>_xlfn.XLOOKUP($D41,Respuesta!$C:$C,Respuesta!$A:$A)</f>
        <v>10.6</v>
      </c>
      <c r="G41" s="27"/>
      <c r="H41" s="62" t="str">
        <f>+_xlfn.XLOOKUP(D41,Preguntas!C:C,Preguntas!D:D)</f>
        <v>Do I protect environmental values when using not-natural fertilizers?</v>
      </c>
      <c r="I41" s="2"/>
      <c r="J41" s="2"/>
      <c r="K41" s="2"/>
      <c r="L41" s="2"/>
      <c r="M41" s="5"/>
      <c r="N41" s="5"/>
      <c r="O41" s="5"/>
      <c r="P41" s="5"/>
      <c r="Q41" s="5"/>
      <c r="R41" s="5"/>
      <c r="S41" s="5"/>
      <c r="T41" s="114"/>
      <c r="U41" s="114"/>
    </row>
    <row r="42" spans="1:22" ht="14.4" customHeight="1">
      <c r="A42" s="5"/>
      <c r="C42" s="27"/>
      <c r="D42" s="27"/>
      <c r="E42" s="27"/>
      <c r="F42" s="27"/>
      <c r="G42" s="27"/>
      <c r="H42" s="27"/>
      <c r="M42" s="5"/>
      <c r="N42" s="5"/>
      <c r="O42" s="5"/>
      <c r="P42" s="5"/>
      <c r="Q42" s="5"/>
      <c r="R42" s="5"/>
      <c r="S42" s="5"/>
      <c r="T42" s="114"/>
      <c r="U42" s="114"/>
    </row>
    <row r="43" spans="1:22" ht="30" customHeight="1">
      <c r="A43" s="5"/>
      <c r="C43" s="27"/>
      <c r="D43" s="27"/>
      <c r="E43" s="27"/>
      <c r="F43" s="27"/>
      <c r="G43" s="27"/>
      <c r="H43" s="27"/>
      <c r="I43" s="132" t="str">
        <f>_xlfn.XLOOKUP($V43,Respuesta!$B:$B,Respuesta!$E:$E)</f>
        <v>Implement measures to prevent damage caused by fertilizers to environmental values.</v>
      </c>
      <c r="J43" s="133"/>
      <c r="K43" s="133"/>
      <c r="L43" s="133"/>
      <c r="M43" s="5"/>
      <c r="N43" s="5"/>
      <c r="O43" s="5"/>
      <c r="P43" s="5"/>
      <c r="Q43" s="5"/>
      <c r="R43" s="5"/>
      <c r="S43" s="5"/>
      <c r="T43" s="114">
        <v>2</v>
      </c>
      <c r="U43" s="114">
        <f>D41</f>
        <v>160</v>
      </c>
      <c r="V43" t="str">
        <f>_xlfn.CONCAT(U43,T43)</f>
        <v>1602</v>
      </c>
    </row>
    <row r="44" spans="1:22" ht="34.200000000000003" customHeight="1">
      <c r="A44" s="5"/>
      <c r="C44" s="64" t="s">
        <v>3</v>
      </c>
      <c r="D44" s="67">
        <f>+D41+1</f>
        <v>161</v>
      </c>
      <c r="E44" s="64" t="s">
        <v>371</v>
      </c>
      <c r="F44" s="66">
        <f>_xlfn.XLOOKUP($D44,Respuesta!$C:$C,Respuesta!$A:$A)</f>
        <v>10.6</v>
      </c>
      <c r="G44" s="27"/>
      <c r="H44" s="62" t="str">
        <f>+_xlfn.XLOOKUP(D44,Preguntas!C:C,Preguntas!D:D)</f>
        <v>Do I repair any damage from the use of not-natural fertilizers?</v>
      </c>
      <c r="I44" s="2"/>
      <c r="J44" s="2"/>
      <c r="K44" s="2"/>
      <c r="L44" s="2"/>
      <c r="M44" s="5"/>
      <c r="N44" s="5"/>
      <c r="O44" s="5"/>
      <c r="P44" s="5"/>
      <c r="Q44" s="5"/>
      <c r="R44" s="5"/>
      <c r="S44" s="5"/>
      <c r="T44" s="114"/>
      <c r="U44" s="114"/>
    </row>
    <row r="45" spans="1:22" ht="14.4" customHeight="1">
      <c r="A45" s="5"/>
      <c r="C45" s="27"/>
      <c r="D45" s="27"/>
      <c r="E45" s="27"/>
      <c r="F45" s="27"/>
      <c r="G45" s="27"/>
      <c r="H45" s="27"/>
      <c r="M45" s="5"/>
      <c r="N45" s="5"/>
      <c r="O45" s="5"/>
      <c r="P45" s="5"/>
      <c r="Q45" s="5"/>
      <c r="R45" s="5"/>
      <c r="S45" s="5"/>
      <c r="T45" s="114"/>
      <c r="U45" s="114"/>
    </row>
    <row r="46" spans="1:22" ht="32.4" customHeight="1">
      <c r="A46" s="5"/>
      <c r="C46" s="27"/>
      <c r="D46" s="27"/>
      <c r="E46" s="27"/>
      <c r="F46" s="27"/>
      <c r="G46" s="27"/>
      <c r="H46" s="27"/>
      <c r="I46" s="134" t="str">
        <f>_xlfn.XLOOKUP($V46,Respuesta!$B:$B,Respuesta!$E:$E)</f>
        <v>Mitigate and repair possible damage that may have been caused by fertilizer</v>
      </c>
      <c r="J46" s="135"/>
      <c r="K46" s="135"/>
      <c r="L46" s="135"/>
      <c r="M46" s="5"/>
      <c r="N46" s="5"/>
      <c r="O46" s="5"/>
      <c r="P46" s="5"/>
      <c r="Q46" s="5"/>
      <c r="R46" s="5"/>
      <c r="S46" s="5"/>
      <c r="T46" s="114">
        <v>2</v>
      </c>
      <c r="U46" s="114">
        <f>D44</f>
        <v>161</v>
      </c>
      <c r="V46" t="str">
        <f>_xlfn.CONCAT(U46,T46)</f>
        <v>1612</v>
      </c>
    </row>
    <row r="47" spans="1:22" ht="14.4" customHeight="1">
      <c r="A47" s="5"/>
      <c r="M47" s="5"/>
      <c r="N47" s="5"/>
      <c r="O47" s="5"/>
      <c r="P47" s="5"/>
      <c r="Q47" s="5"/>
      <c r="R47" s="5"/>
      <c r="S47" s="5"/>
      <c r="T47" s="114"/>
      <c r="U47" s="114"/>
    </row>
    <row r="48" spans="1:22" ht="14.4" customHeight="1">
      <c r="A48" s="5"/>
      <c r="C48" s="64" t="s">
        <v>3</v>
      </c>
      <c r="D48" s="67">
        <f>+D44+1</f>
        <v>162</v>
      </c>
      <c r="E48" s="64" t="s">
        <v>371</v>
      </c>
      <c r="F48" s="66">
        <f>_xlfn.XLOOKUP($D48,Respuesta!$C:$C,Respuesta!$A:$A)</f>
        <v>10.7</v>
      </c>
      <c r="G48" s="27"/>
      <c r="H48" s="62" t="str">
        <f>+_xlfn.XLOOKUP(D48,Preguntas!C:C,Preguntas!D:D)</f>
        <v>Do I use pesticides in the FMU?</v>
      </c>
      <c r="I48" s="2"/>
      <c r="J48" s="2"/>
      <c r="K48" s="2"/>
      <c r="L48" s="2"/>
      <c r="M48" s="5"/>
      <c r="N48" s="5"/>
      <c r="O48" s="5"/>
      <c r="P48" s="5"/>
      <c r="Q48" s="5"/>
      <c r="R48" s="5"/>
      <c r="S48" s="5"/>
      <c r="T48" s="114"/>
      <c r="U48" s="114"/>
    </row>
    <row r="49" spans="1:22" ht="14.4" customHeight="1">
      <c r="A49" s="5"/>
      <c r="C49" s="27"/>
      <c r="D49" s="27"/>
      <c r="E49" s="27"/>
      <c r="F49" s="27"/>
      <c r="G49" s="27"/>
      <c r="H49" s="27"/>
      <c r="M49" s="5"/>
      <c r="N49" s="5"/>
      <c r="O49" s="5"/>
      <c r="P49" s="5"/>
      <c r="Q49" s="5"/>
      <c r="R49" s="5"/>
      <c r="S49" s="5"/>
      <c r="T49" s="114"/>
      <c r="U49" s="114"/>
    </row>
    <row r="50" spans="1:22" ht="96" customHeight="1">
      <c r="A50" s="5"/>
      <c r="C50" s="27"/>
      <c r="D50" s="27"/>
      <c r="E50" s="27"/>
      <c r="F50" s="27"/>
      <c r="G50" s="27"/>
      <c r="H50" s="27"/>
      <c r="I50" s="134" t="str">
        <f>_xlfn.XLOOKUP($V50,Respuesta!$B:$B,Respuesta!$E:$E)</f>
        <v>Training:  FSC Pesticide Policy, pesticide use procedure, national legislation concerning the use of pesticides and ILO Guide. / Procedure for the transport, handling, storage and use of pesticides according to FSC pesticide policy. Environmental and Social Risk Assessment (ESRA) in case of pesticide use, according to pesticide policy.</v>
      </c>
      <c r="J50" s="135"/>
      <c r="K50" s="135"/>
      <c r="L50" s="135"/>
      <c r="M50" s="5"/>
      <c r="N50" s="5"/>
      <c r="O50" s="5"/>
      <c r="P50" s="5"/>
      <c r="Q50" s="5"/>
      <c r="R50" s="5"/>
      <c r="S50" s="5"/>
      <c r="T50" s="114">
        <v>1</v>
      </c>
      <c r="U50" s="114">
        <f>D48</f>
        <v>162</v>
      </c>
      <c r="V50" t="str">
        <f>_xlfn.CONCAT(U50,T50)</f>
        <v>1621</v>
      </c>
    </row>
    <row r="51" spans="1:22" ht="14.4" customHeight="1">
      <c r="A51" s="5"/>
      <c r="M51" s="5"/>
      <c r="N51" s="5"/>
      <c r="O51" s="5"/>
      <c r="P51" s="5"/>
      <c r="Q51" s="5"/>
      <c r="R51" s="5"/>
      <c r="S51" s="5"/>
      <c r="T51" s="114"/>
      <c r="U51" s="114"/>
    </row>
    <row r="52" spans="1:22" ht="30" customHeight="1">
      <c r="A52" s="5"/>
      <c r="C52" s="64" t="s">
        <v>3</v>
      </c>
      <c r="D52" s="67">
        <f>+D48+1</f>
        <v>163</v>
      </c>
      <c r="E52" s="64" t="s">
        <v>371</v>
      </c>
      <c r="F52" s="66">
        <f>_xlfn.XLOOKUP($D52,Respuesta!$C:$C,Respuesta!$A:$A)</f>
        <v>10.7</v>
      </c>
      <c r="G52" s="27"/>
      <c r="H52" s="62" t="str">
        <f>+_xlfn.XLOOKUP(D52,Preguntas!C:C,Preguntas!D:D)</f>
        <v xml:space="preserve">Do I minimize or try to avoid the use of chemical pesticides? </v>
      </c>
      <c r="I52" s="2"/>
      <c r="J52" s="2"/>
      <c r="K52" s="2"/>
      <c r="L52" s="2"/>
      <c r="M52" s="5"/>
      <c r="N52" s="5"/>
      <c r="O52" s="5"/>
      <c r="P52" s="5"/>
      <c r="Q52" s="5"/>
      <c r="R52" s="5"/>
      <c r="S52" s="5"/>
      <c r="T52" s="114"/>
      <c r="U52" s="114"/>
    </row>
    <row r="53" spans="1:22" ht="24" customHeight="1">
      <c r="A53" s="5"/>
      <c r="C53" s="27"/>
      <c r="D53" s="27"/>
      <c r="E53" s="27"/>
      <c r="F53" s="27"/>
      <c r="G53" s="27"/>
      <c r="H53" s="27"/>
      <c r="M53" s="5"/>
      <c r="N53" s="5"/>
      <c r="O53" s="5"/>
      <c r="P53" s="5"/>
      <c r="Q53" s="5"/>
      <c r="R53" s="5"/>
      <c r="S53" s="5"/>
      <c r="T53" s="114"/>
      <c r="U53" s="114"/>
    </row>
    <row r="54" spans="1:22" ht="27.6" customHeight="1">
      <c r="A54" s="5"/>
      <c r="C54" s="27"/>
      <c r="D54" s="27"/>
      <c r="E54" s="27"/>
      <c r="F54" s="27"/>
      <c r="G54" s="27"/>
      <c r="H54" s="27"/>
      <c r="I54" s="134" t="str">
        <f>_xlfn.XLOOKUP($V54,Respuesta!$B:$B,Respuesta!$E:$E)</f>
        <v>Minimize and try to avoid the use of chemical pesticides.</v>
      </c>
      <c r="J54" s="135"/>
      <c r="K54" s="135"/>
      <c r="L54" s="135"/>
      <c r="M54" s="5"/>
      <c r="N54" s="5"/>
      <c r="O54" s="5"/>
      <c r="P54" s="5"/>
      <c r="Q54" s="5"/>
      <c r="R54" s="5"/>
      <c r="S54" s="5"/>
      <c r="T54" s="114">
        <v>2</v>
      </c>
      <c r="U54" s="114">
        <f>D52</f>
        <v>163</v>
      </c>
      <c r="V54" t="str">
        <f>_xlfn.CONCAT(U54,T54)</f>
        <v>1632</v>
      </c>
    </row>
    <row r="55" spans="1:22" ht="14.4" customHeight="1">
      <c r="A55" s="5"/>
      <c r="M55" s="5"/>
      <c r="N55" s="5"/>
      <c r="O55" s="5"/>
      <c r="P55" s="5"/>
      <c r="Q55" s="5"/>
      <c r="R55" s="5"/>
      <c r="S55" s="5"/>
      <c r="T55" s="114"/>
      <c r="U55" s="114"/>
    </row>
    <row r="56" spans="1:22" ht="44.4" customHeight="1">
      <c r="A56" s="5"/>
      <c r="C56" s="64" t="s">
        <v>3</v>
      </c>
      <c r="D56" s="67">
        <f>+D52+1</f>
        <v>164</v>
      </c>
      <c r="E56" s="64" t="s">
        <v>371</v>
      </c>
      <c r="F56" s="66">
        <f>_xlfn.XLOOKUP($D56,Respuesta!$C:$C,Respuesta!$A:$A)</f>
        <v>10.7</v>
      </c>
      <c r="G56" s="27"/>
      <c r="H56" s="62" t="str">
        <f>+_xlfn.XLOOKUP(D56,Preguntas!C:C,Preguntas!D:D)</f>
        <v>Do I use or store any chemical pesticides that are prohibited by FSC?</v>
      </c>
      <c r="I56" s="2"/>
      <c r="J56" s="2"/>
      <c r="K56" s="2"/>
      <c r="L56" s="2"/>
      <c r="M56" s="5"/>
      <c r="N56" s="5"/>
      <c r="O56" s="5"/>
      <c r="P56" s="5"/>
      <c r="Q56" s="5"/>
      <c r="R56" s="5"/>
      <c r="S56" s="5"/>
      <c r="T56" s="114"/>
      <c r="U56" s="114"/>
    </row>
    <row r="57" spans="1:22" ht="14.4" customHeight="1">
      <c r="A57" s="5"/>
      <c r="C57" s="27"/>
      <c r="D57" s="27"/>
      <c r="E57" s="27"/>
      <c r="F57" s="27"/>
      <c r="G57" s="27"/>
      <c r="H57" s="27"/>
      <c r="M57" s="5"/>
      <c r="N57" s="5"/>
      <c r="O57" s="5"/>
      <c r="P57" s="5"/>
      <c r="Q57" s="5"/>
      <c r="R57" s="5"/>
      <c r="S57" s="5"/>
      <c r="T57" s="114"/>
      <c r="U57" s="114"/>
    </row>
    <row r="58" spans="1:22" ht="31.8" customHeight="1">
      <c r="A58" s="5"/>
      <c r="C58" s="27"/>
      <c r="D58" s="27"/>
      <c r="E58" s="27"/>
      <c r="F58" s="27"/>
      <c r="G58" s="27"/>
      <c r="H58" s="27"/>
      <c r="I58" s="134" t="str">
        <f>_xlfn.XLOOKUP($V58,Respuesta!$B:$B,Respuesta!$E:$E)</f>
        <v>Thank you. Continue with the next question.</v>
      </c>
      <c r="J58" s="135"/>
      <c r="K58" s="135"/>
      <c r="L58" s="135"/>
      <c r="M58" s="5"/>
      <c r="N58" s="5"/>
      <c r="O58" s="5"/>
      <c r="P58" s="5"/>
      <c r="Q58" s="5"/>
      <c r="R58" s="5"/>
      <c r="S58" s="5"/>
      <c r="T58" s="114">
        <v>2</v>
      </c>
      <c r="U58" s="114">
        <f>D56</f>
        <v>164</v>
      </c>
      <c r="V58" t="str">
        <f>_xlfn.CONCAT(U58,T58)</f>
        <v>1642</v>
      </c>
    </row>
    <row r="59" spans="1:22" ht="14.4" customHeight="1">
      <c r="A59" s="5"/>
      <c r="M59" s="5"/>
      <c r="N59" s="5"/>
      <c r="O59" s="5"/>
      <c r="P59" s="5"/>
      <c r="Q59" s="5"/>
      <c r="R59" s="5"/>
      <c r="S59" s="5"/>
      <c r="T59" s="119"/>
      <c r="U59" s="114"/>
    </row>
    <row r="60" spans="1:22" ht="14.4" customHeight="1">
      <c r="A60" s="5"/>
      <c r="M60" s="5"/>
      <c r="N60" s="5"/>
      <c r="O60" s="5"/>
      <c r="P60" s="5"/>
      <c r="Q60" s="5"/>
      <c r="R60" s="5"/>
      <c r="S60" s="5"/>
      <c r="T60" s="119"/>
      <c r="U60" s="114"/>
    </row>
    <row r="61" spans="1:22" ht="14.4" customHeight="1">
      <c r="A61" s="5"/>
      <c r="M61" s="5"/>
      <c r="N61" s="5"/>
      <c r="O61" s="5"/>
      <c r="P61" s="5"/>
      <c r="Q61" s="5"/>
      <c r="R61" s="5"/>
      <c r="S61" s="5"/>
      <c r="T61" s="119"/>
      <c r="U61" s="114"/>
    </row>
    <row r="62" spans="1:22" s="5" customFormat="1" ht="14.4" customHeight="1"/>
    <row r="63" spans="1:22" ht="14.4" hidden="1" customHeight="1">
      <c r="A63" s="5"/>
    </row>
    <row r="64" spans="1:22" ht="14.4" hidden="1" customHeight="1">
      <c r="A64" s="5"/>
    </row>
    <row r="65" spans="1:1" ht="14.4" hidden="1" customHeight="1">
      <c r="A65" s="5"/>
    </row>
    <row r="66" spans="1:1" ht="14.4" hidden="1" customHeight="1">
      <c r="A66" s="5"/>
    </row>
    <row r="67" spans="1:1" ht="14.4" hidden="1" customHeight="1">
      <c r="A67" s="5"/>
    </row>
    <row r="68" spans="1:1" ht="14.4" hidden="1" customHeight="1">
      <c r="A68" s="5"/>
    </row>
    <row r="69" spans="1:1" ht="14.4" hidden="1" customHeight="1">
      <c r="A69" s="5"/>
    </row>
    <row r="70" spans="1:1" ht="14.4" hidden="1" customHeight="1">
      <c r="A70" s="5"/>
    </row>
    <row r="71" spans="1:1" ht="14.4" hidden="1" customHeight="1">
      <c r="A71" s="5"/>
    </row>
    <row r="72" spans="1:1" ht="14.4" hidden="1" customHeight="1">
      <c r="A72" s="5"/>
    </row>
    <row r="73" spans="1:1" ht="14.4" hidden="1" customHeight="1">
      <c r="A73" s="5"/>
    </row>
    <row r="74" spans="1:1" ht="14.4" hidden="1" customHeight="1">
      <c r="A74" s="5"/>
    </row>
    <row r="75" spans="1:1" ht="14.4" hidden="1" customHeight="1">
      <c r="A75" s="5"/>
    </row>
    <row r="76" spans="1:1" ht="14.4" hidden="1" customHeight="1">
      <c r="A76" s="5"/>
    </row>
    <row r="77" spans="1:1" ht="14.4" hidden="1" customHeight="1">
      <c r="A77" s="5"/>
    </row>
    <row r="78" spans="1:1" ht="14.4" hidden="1" customHeight="1">
      <c r="A78" s="5"/>
    </row>
    <row r="79" spans="1:1" ht="14.4" hidden="1" customHeight="1">
      <c r="A79" s="5"/>
    </row>
    <row r="80" spans="1:1" ht="14.4" hidden="1" customHeight="1">
      <c r="A80" s="5"/>
    </row>
    <row r="81" spans="1:1" ht="14.4" hidden="1" customHeight="1">
      <c r="A81" s="5"/>
    </row>
    <row r="82" spans="1:1" ht="14.4" hidden="1" customHeight="1">
      <c r="A82" s="5"/>
    </row>
    <row r="83" spans="1:1" ht="14.4" hidden="1" customHeight="1">
      <c r="A83" s="5"/>
    </row>
    <row r="84" spans="1:1" ht="14.4" hidden="1" customHeight="1">
      <c r="A84" s="5"/>
    </row>
    <row r="85" spans="1:1" ht="14.4" hidden="1" customHeight="1">
      <c r="A85" s="5"/>
    </row>
    <row r="86" spans="1:1" ht="14.4" hidden="1" customHeight="1">
      <c r="A86" s="5"/>
    </row>
    <row r="87" spans="1:1" ht="14.4" hidden="1" customHeight="1">
      <c r="A87" s="5"/>
    </row>
    <row r="88" spans="1:1" ht="14.4" hidden="1" customHeight="1">
      <c r="A88" s="5"/>
    </row>
    <row r="89" spans="1:1" ht="14.4" hidden="1" customHeight="1">
      <c r="A89" s="5"/>
    </row>
    <row r="90" spans="1:1" ht="14.4" hidden="1" customHeight="1">
      <c r="A90" s="5"/>
    </row>
    <row r="91" spans="1:1" ht="14.4" hidden="1" customHeight="1">
      <c r="A91" s="5"/>
    </row>
    <row r="92" spans="1:1" ht="14.4" hidden="1" customHeight="1">
      <c r="A92" s="5"/>
    </row>
    <row r="93" spans="1:1" ht="14.4" hidden="1" customHeight="1">
      <c r="A93" s="5"/>
    </row>
    <row r="94" spans="1:1" ht="14.4" hidden="1" customHeight="1">
      <c r="A94" s="5"/>
    </row>
    <row r="95" spans="1:1" ht="14.4" hidden="1" customHeight="1">
      <c r="A95" s="5"/>
    </row>
    <row r="96" spans="1:1" ht="14.4" hidden="1" customHeight="1">
      <c r="A96" s="5"/>
    </row>
    <row r="97" spans="1:1" ht="14.4" hidden="1" customHeight="1">
      <c r="A97" s="5"/>
    </row>
  </sheetData>
  <mergeCells count="15">
    <mergeCell ref="I24:L24"/>
    <mergeCell ref="I9:L9"/>
    <mergeCell ref="I12:L12"/>
    <mergeCell ref="I15:L15"/>
    <mergeCell ref="I18:L18"/>
    <mergeCell ref="I21:L21"/>
    <mergeCell ref="I50:L50"/>
    <mergeCell ref="I54:L54"/>
    <mergeCell ref="I58:L58"/>
    <mergeCell ref="I28:L28"/>
    <mergeCell ref="I32:L32"/>
    <mergeCell ref="I36:L36"/>
    <mergeCell ref="I39:L39"/>
    <mergeCell ref="I43:L43"/>
    <mergeCell ref="I46:L46"/>
  </mergeCells>
  <pageMargins left="0.7" right="0.7" top="0.75" bottom="0.75" header="0.3" footer="0.3"/>
  <pageSetup orientation="portrait" r:id="rId1"/>
  <drawing r:id="rId2"/>
  <legacyDrawing r:id="rId3"/>
  <controls>
    <mc:AlternateContent xmlns:mc="http://schemas.openxmlformats.org/markup-compatibility/2006">
      <mc:Choice Requires="x14">
        <control shapeId="40961"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40961" r:id="rId4" name="OptionButton1"/>
      </mc:Fallback>
    </mc:AlternateContent>
    <mc:AlternateContent xmlns:mc="http://schemas.openxmlformats.org/markup-compatibility/2006">
      <mc:Choice Requires="x14">
        <control shapeId="40962"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40962" r:id="rId6" name="OptionButton2"/>
      </mc:Fallback>
    </mc:AlternateContent>
    <mc:AlternateContent xmlns:mc="http://schemas.openxmlformats.org/markup-compatibility/2006">
      <mc:Choice Requires="x14">
        <control shapeId="40963" r:id="rId8" name="OptionButton3">
          <controlPr defaultSize="0" autoLine="0" autoPict="0" r:id="rId9">
            <anchor moveWithCells="1">
              <from>
                <xdr:col>7</xdr:col>
                <xdr:colOff>76200</xdr:colOff>
                <xdr:row>11</xdr:row>
                <xdr:rowOff>144780</xdr:rowOff>
              </from>
              <to>
                <xdr:col>7</xdr:col>
                <xdr:colOff>533400</xdr:colOff>
                <xdr:row>12</xdr:row>
                <xdr:rowOff>106680</xdr:rowOff>
              </to>
            </anchor>
          </controlPr>
        </control>
      </mc:Choice>
      <mc:Fallback>
        <control shapeId="40963" r:id="rId8" name="OptionButton3"/>
      </mc:Fallback>
    </mc:AlternateContent>
    <mc:AlternateContent xmlns:mc="http://schemas.openxmlformats.org/markup-compatibility/2006">
      <mc:Choice Requires="x14">
        <control shapeId="40964" r:id="rId10" name="OptionButton4">
          <controlPr defaultSize="0" autoLine="0" autoPict="0" r:id="rId11">
            <anchor moveWithCells="1">
              <from>
                <xdr:col>7</xdr:col>
                <xdr:colOff>1844040</xdr:colOff>
                <xdr:row>11</xdr:row>
                <xdr:rowOff>144780</xdr:rowOff>
              </from>
              <to>
                <xdr:col>7</xdr:col>
                <xdr:colOff>3124200</xdr:colOff>
                <xdr:row>12</xdr:row>
                <xdr:rowOff>106680</xdr:rowOff>
              </to>
            </anchor>
          </controlPr>
        </control>
      </mc:Choice>
      <mc:Fallback>
        <control shapeId="40964" r:id="rId10" name="OptionButton4"/>
      </mc:Fallback>
    </mc:AlternateContent>
    <mc:AlternateContent xmlns:mc="http://schemas.openxmlformats.org/markup-compatibility/2006">
      <mc:Choice Requires="x14">
        <control shapeId="40965"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40965" r:id="rId12" name="OptionButton5"/>
      </mc:Fallback>
    </mc:AlternateContent>
    <mc:AlternateContent xmlns:mc="http://schemas.openxmlformats.org/markup-compatibility/2006">
      <mc:Choice Requires="x14">
        <control shapeId="40966"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40966" r:id="rId14" name="OptionButton6"/>
      </mc:Fallback>
    </mc:AlternateContent>
    <mc:AlternateContent xmlns:mc="http://schemas.openxmlformats.org/markup-compatibility/2006">
      <mc:Choice Requires="x14">
        <control shapeId="40967" r:id="rId16" name="OptionButton7">
          <controlPr defaultSize="0" autoLine="0" autoPict="0" r:id="rId17">
            <anchor moveWithCells="1">
              <from>
                <xdr:col>7</xdr:col>
                <xdr:colOff>106680</xdr:colOff>
                <xdr:row>17</xdr:row>
                <xdr:rowOff>160020</xdr:rowOff>
              </from>
              <to>
                <xdr:col>7</xdr:col>
                <xdr:colOff>563880</xdr:colOff>
                <xdr:row>17</xdr:row>
                <xdr:rowOff>388620</xdr:rowOff>
              </to>
            </anchor>
          </controlPr>
        </control>
      </mc:Choice>
      <mc:Fallback>
        <control shapeId="40967" r:id="rId16" name="OptionButton7"/>
      </mc:Fallback>
    </mc:AlternateContent>
    <mc:AlternateContent xmlns:mc="http://schemas.openxmlformats.org/markup-compatibility/2006">
      <mc:Choice Requires="x14">
        <control shapeId="40968" r:id="rId18" name="OptionButton8">
          <controlPr defaultSize="0" autoLine="0" autoPict="0" r:id="rId19">
            <anchor moveWithCells="1">
              <from>
                <xdr:col>7</xdr:col>
                <xdr:colOff>1844040</xdr:colOff>
                <xdr:row>17</xdr:row>
                <xdr:rowOff>160020</xdr:rowOff>
              </from>
              <to>
                <xdr:col>7</xdr:col>
                <xdr:colOff>3124200</xdr:colOff>
                <xdr:row>17</xdr:row>
                <xdr:rowOff>388620</xdr:rowOff>
              </to>
            </anchor>
          </controlPr>
        </control>
      </mc:Choice>
      <mc:Fallback>
        <control shapeId="40968" r:id="rId18" name="OptionButton8"/>
      </mc:Fallback>
    </mc:AlternateContent>
    <mc:AlternateContent xmlns:mc="http://schemas.openxmlformats.org/markup-compatibility/2006">
      <mc:Choice Requires="x14">
        <control shapeId="40969"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40969" r:id="rId20" name="OptionButton9"/>
      </mc:Fallback>
    </mc:AlternateContent>
    <mc:AlternateContent xmlns:mc="http://schemas.openxmlformats.org/markup-compatibility/2006">
      <mc:Choice Requires="x14">
        <control shapeId="40970"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40970" r:id="rId22" name="OptionButton10"/>
      </mc:Fallback>
    </mc:AlternateContent>
    <mc:AlternateContent xmlns:mc="http://schemas.openxmlformats.org/markup-compatibility/2006">
      <mc:Choice Requires="x14">
        <control shapeId="40971"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40971" r:id="rId24" name="OptionButton11"/>
      </mc:Fallback>
    </mc:AlternateContent>
    <mc:AlternateContent xmlns:mc="http://schemas.openxmlformats.org/markup-compatibility/2006">
      <mc:Choice Requires="x14">
        <control shapeId="40972" r:id="rId26" name="OptionButton12">
          <controlPr defaultSize="0" autoLine="0" r:id="rId27">
            <anchor moveWithCells="1">
              <from>
                <xdr:col>7</xdr:col>
                <xdr:colOff>906780</xdr:colOff>
                <xdr:row>11</xdr:row>
                <xdr:rowOff>144780</xdr:rowOff>
              </from>
              <to>
                <xdr:col>7</xdr:col>
                <xdr:colOff>1409700</xdr:colOff>
                <xdr:row>12</xdr:row>
                <xdr:rowOff>106680</xdr:rowOff>
              </to>
            </anchor>
          </controlPr>
        </control>
      </mc:Choice>
      <mc:Fallback>
        <control shapeId="40972" r:id="rId26" name="OptionButton12"/>
      </mc:Fallback>
    </mc:AlternateContent>
    <mc:AlternateContent xmlns:mc="http://schemas.openxmlformats.org/markup-compatibility/2006">
      <mc:Choice Requires="x14">
        <control shapeId="40973"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40973" r:id="rId28" name="OptionButton13"/>
      </mc:Fallback>
    </mc:AlternateContent>
    <mc:AlternateContent xmlns:mc="http://schemas.openxmlformats.org/markup-compatibility/2006">
      <mc:Choice Requires="x14">
        <control shapeId="40974" r:id="rId30" name="OptionButton14">
          <controlPr defaultSize="0" autoLine="0" r:id="rId31">
            <anchor moveWithCells="1">
              <from>
                <xdr:col>7</xdr:col>
                <xdr:colOff>929640</xdr:colOff>
                <xdr:row>17</xdr:row>
                <xdr:rowOff>144780</xdr:rowOff>
              </from>
              <to>
                <xdr:col>7</xdr:col>
                <xdr:colOff>1432560</xdr:colOff>
                <xdr:row>17</xdr:row>
                <xdr:rowOff>373380</xdr:rowOff>
              </to>
            </anchor>
          </controlPr>
        </control>
      </mc:Choice>
      <mc:Fallback>
        <control shapeId="40974" r:id="rId30" name="OptionButton14"/>
      </mc:Fallback>
    </mc:AlternateContent>
    <mc:AlternateContent xmlns:mc="http://schemas.openxmlformats.org/markup-compatibility/2006">
      <mc:Choice Requires="x14">
        <control shapeId="40975"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40975" r:id="rId32" name="OptionButton15"/>
      </mc:Fallback>
    </mc:AlternateContent>
    <mc:AlternateContent xmlns:mc="http://schemas.openxmlformats.org/markup-compatibility/2006">
      <mc:Choice Requires="x14">
        <control shapeId="40976"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40976" r:id="rId34" name="OptionButton16"/>
      </mc:Fallback>
    </mc:AlternateContent>
    <mc:AlternateContent xmlns:mc="http://schemas.openxmlformats.org/markup-compatibility/2006">
      <mc:Choice Requires="x14">
        <control shapeId="40977"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40977" r:id="rId36" name="OptionButton17"/>
      </mc:Fallback>
    </mc:AlternateContent>
    <mc:AlternateContent xmlns:mc="http://schemas.openxmlformats.org/markup-compatibility/2006">
      <mc:Choice Requires="x14">
        <control shapeId="40978"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40978" r:id="rId38" name="OptionButton18"/>
      </mc:Fallback>
    </mc:AlternateContent>
    <mc:AlternateContent xmlns:mc="http://schemas.openxmlformats.org/markup-compatibility/2006">
      <mc:Choice Requires="x14">
        <control shapeId="40979"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40979" r:id="rId40" name="OptionButton19"/>
      </mc:Fallback>
    </mc:AlternateContent>
    <mc:AlternateContent xmlns:mc="http://schemas.openxmlformats.org/markup-compatibility/2006">
      <mc:Choice Requires="x14">
        <control shapeId="40980"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40980" r:id="rId42" name="OptionButton20"/>
      </mc:Fallback>
    </mc:AlternateContent>
    <mc:AlternateContent xmlns:mc="http://schemas.openxmlformats.org/markup-compatibility/2006">
      <mc:Choice Requires="x14">
        <control shapeId="40981"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40981" r:id="rId44" name="OptionButton21"/>
      </mc:Fallback>
    </mc:AlternateContent>
    <mc:AlternateContent xmlns:mc="http://schemas.openxmlformats.org/markup-compatibility/2006">
      <mc:Choice Requires="x14">
        <control shapeId="40982" r:id="rId46" name="OptionButton22">
          <controlPr defaultSize="0" autoLine="0" autoPict="0" r:id="rId47">
            <anchor moveWithCells="1">
              <from>
                <xdr:col>7</xdr:col>
                <xdr:colOff>99060</xdr:colOff>
                <xdr:row>31</xdr:row>
                <xdr:rowOff>0</xdr:rowOff>
              </from>
              <to>
                <xdr:col>7</xdr:col>
                <xdr:colOff>556260</xdr:colOff>
                <xdr:row>31</xdr:row>
                <xdr:rowOff>228600</xdr:rowOff>
              </to>
            </anchor>
          </controlPr>
        </control>
      </mc:Choice>
      <mc:Fallback>
        <control shapeId="40982" r:id="rId46" name="OptionButton22"/>
      </mc:Fallback>
    </mc:AlternateContent>
    <mc:AlternateContent xmlns:mc="http://schemas.openxmlformats.org/markup-compatibility/2006">
      <mc:Choice Requires="x14">
        <control shapeId="40983" r:id="rId48" name="OptionButton23">
          <controlPr defaultSize="0" autoLine="0" autoPict="0" r:id="rId49">
            <anchor moveWithCells="1">
              <from>
                <xdr:col>7</xdr:col>
                <xdr:colOff>1844040</xdr:colOff>
                <xdr:row>31</xdr:row>
                <xdr:rowOff>0</xdr:rowOff>
              </from>
              <to>
                <xdr:col>7</xdr:col>
                <xdr:colOff>3124200</xdr:colOff>
                <xdr:row>31</xdr:row>
                <xdr:rowOff>228600</xdr:rowOff>
              </to>
            </anchor>
          </controlPr>
        </control>
      </mc:Choice>
      <mc:Fallback>
        <control shapeId="40983" r:id="rId48" name="OptionButton23"/>
      </mc:Fallback>
    </mc:AlternateContent>
    <mc:AlternateContent xmlns:mc="http://schemas.openxmlformats.org/markup-compatibility/2006">
      <mc:Choice Requires="x14">
        <control shapeId="40984" r:id="rId50" name="OptionButton24">
          <controlPr defaultSize="0" autoLine="0" r:id="rId51">
            <anchor moveWithCells="1">
              <from>
                <xdr:col>7</xdr:col>
                <xdr:colOff>906780</xdr:colOff>
                <xdr:row>31</xdr:row>
                <xdr:rowOff>0</xdr:rowOff>
              </from>
              <to>
                <xdr:col>7</xdr:col>
                <xdr:colOff>1409700</xdr:colOff>
                <xdr:row>31</xdr:row>
                <xdr:rowOff>228600</xdr:rowOff>
              </to>
            </anchor>
          </controlPr>
        </control>
      </mc:Choice>
      <mc:Fallback>
        <control shapeId="40984" r:id="rId50" name="OptionButton24"/>
      </mc:Fallback>
    </mc:AlternateContent>
    <mc:AlternateContent xmlns:mc="http://schemas.openxmlformats.org/markup-compatibility/2006">
      <mc:Choice Requires="x14">
        <control shapeId="40985"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40985" r:id="rId52" name="OptionButton25"/>
      </mc:Fallback>
    </mc:AlternateContent>
    <mc:AlternateContent xmlns:mc="http://schemas.openxmlformats.org/markup-compatibility/2006">
      <mc:Choice Requires="x14">
        <control shapeId="40986"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40986" r:id="rId54" name="OptionButton26"/>
      </mc:Fallback>
    </mc:AlternateContent>
    <mc:AlternateContent xmlns:mc="http://schemas.openxmlformats.org/markup-compatibility/2006">
      <mc:Choice Requires="x14">
        <control shapeId="40987"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40987" r:id="rId56" name="OptionButton27"/>
      </mc:Fallback>
    </mc:AlternateContent>
    <mc:AlternateContent xmlns:mc="http://schemas.openxmlformats.org/markup-compatibility/2006">
      <mc:Choice Requires="x14">
        <control shapeId="40988"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40988" r:id="rId58" name="OptionButton28"/>
      </mc:Fallback>
    </mc:AlternateContent>
    <mc:AlternateContent xmlns:mc="http://schemas.openxmlformats.org/markup-compatibility/2006">
      <mc:Choice Requires="x14">
        <control shapeId="40989"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40989" r:id="rId60" name="OptionButton29"/>
      </mc:Fallback>
    </mc:AlternateContent>
    <mc:AlternateContent xmlns:mc="http://schemas.openxmlformats.org/markup-compatibility/2006">
      <mc:Choice Requires="x14">
        <control shapeId="40990"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40990" r:id="rId62" name="OptionButton30"/>
      </mc:Fallback>
    </mc:AlternateContent>
    <mc:AlternateContent xmlns:mc="http://schemas.openxmlformats.org/markup-compatibility/2006">
      <mc:Choice Requires="x14">
        <control shapeId="40991" r:id="rId64" name="OptionButton31">
          <controlPr defaultSize="0" autoLine="0" autoPict="0" r:id="rId65">
            <anchor moveWithCells="1">
              <from>
                <xdr:col>7</xdr:col>
                <xdr:colOff>137160</xdr:colOff>
                <xdr:row>41</xdr:row>
                <xdr:rowOff>99060</xdr:rowOff>
              </from>
              <to>
                <xdr:col>7</xdr:col>
                <xdr:colOff>594360</xdr:colOff>
                <xdr:row>42</xdr:row>
                <xdr:rowOff>144780</xdr:rowOff>
              </to>
            </anchor>
          </controlPr>
        </control>
      </mc:Choice>
      <mc:Fallback>
        <control shapeId="40991" r:id="rId64" name="OptionButton31"/>
      </mc:Fallback>
    </mc:AlternateContent>
    <mc:AlternateContent xmlns:mc="http://schemas.openxmlformats.org/markup-compatibility/2006">
      <mc:Choice Requires="x14">
        <control shapeId="40992" r:id="rId66" name="OptionButton32">
          <controlPr defaultSize="0" autoLine="0" autoPict="0" r:id="rId67">
            <anchor moveWithCells="1">
              <from>
                <xdr:col>7</xdr:col>
                <xdr:colOff>1882140</xdr:colOff>
                <xdr:row>41</xdr:row>
                <xdr:rowOff>99060</xdr:rowOff>
              </from>
              <to>
                <xdr:col>7</xdr:col>
                <xdr:colOff>3162300</xdr:colOff>
                <xdr:row>42</xdr:row>
                <xdr:rowOff>144780</xdr:rowOff>
              </to>
            </anchor>
          </controlPr>
        </control>
      </mc:Choice>
      <mc:Fallback>
        <control shapeId="40992" r:id="rId66" name="OptionButton32"/>
      </mc:Fallback>
    </mc:AlternateContent>
    <mc:AlternateContent xmlns:mc="http://schemas.openxmlformats.org/markup-compatibility/2006">
      <mc:Choice Requires="x14">
        <control shapeId="40993" r:id="rId68" name="OptionButton33">
          <controlPr defaultSize="0" autoLine="0" r:id="rId69">
            <anchor moveWithCells="1">
              <from>
                <xdr:col>7</xdr:col>
                <xdr:colOff>944880</xdr:colOff>
                <xdr:row>41</xdr:row>
                <xdr:rowOff>99060</xdr:rowOff>
              </from>
              <to>
                <xdr:col>7</xdr:col>
                <xdr:colOff>1447800</xdr:colOff>
                <xdr:row>42</xdr:row>
                <xdr:rowOff>144780</xdr:rowOff>
              </to>
            </anchor>
          </controlPr>
        </control>
      </mc:Choice>
      <mc:Fallback>
        <control shapeId="40993" r:id="rId68" name="OptionButton33"/>
      </mc:Fallback>
    </mc:AlternateContent>
    <mc:AlternateContent xmlns:mc="http://schemas.openxmlformats.org/markup-compatibility/2006">
      <mc:Choice Requires="x14">
        <control shapeId="40994" r:id="rId70" name="OptionButton34">
          <controlPr defaultSize="0" autoLine="0" autoPict="0" r:id="rId71">
            <anchor moveWithCells="1">
              <from>
                <xdr:col>7</xdr:col>
                <xdr:colOff>114300</xdr:colOff>
                <xdr:row>45</xdr:row>
                <xdr:rowOff>22860</xdr:rowOff>
              </from>
              <to>
                <xdr:col>7</xdr:col>
                <xdr:colOff>571500</xdr:colOff>
                <xdr:row>45</xdr:row>
                <xdr:rowOff>251460</xdr:rowOff>
              </to>
            </anchor>
          </controlPr>
        </control>
      </mc:Choice>
      <mc:Fallback>
        <control shapeId="40994" r:id="rId70" name="OptionButton34"/>
      </mc:Fallback>
    </mc:AlternateContent>
    <mc:AlternateContent xmlns:mc="http://schemas.openxmlformats.org/markup-compatibility/2006">
      <mc:Choice Requires="x14">
        <control shapeId="40995" r:id="rId72" name="OptionButton35">
          <controlPr defaultSize="0" autoLine="0" autoPict="0" r:id="rId73">
            <anchor moveWithCells="1">
              <from>
                <xdr:col>7</xdr:col>
                <xdr:colOff>1859280</xdr:colOff>
                <xdr:row>45</xdr:row>
                <xdr:rowOff>22860</xdr:rowOff>
              </from>
              <to>
                <xdr:col>7</xdr:col>
                <xdr:colOff>3139440</xdr:colOff>
                <xdr:row>45</xdr:row>
                <xdr:rowOff>251460</xdr:rowOff>
              </to>
            </anchor>
          </controlPr>
        </control>
      </mc:Choice>
      <mc:Fallback>
        <control shapeId="40995" r:id="rId72" name="OptionButton35"/>
      </mc:Fallback>
    </mc:AlternateContent>
    <mc:AlternateContent xmlns:mc="http://schemas.openxmlformats.org/markup-compatibility/2006">
      <mc:Choice Requires="x14">
        <control shapeId="40996" r:id="rId74" name="OptionButton36">
          <controlPr defaultSize="0" autoLine="0" r:id="rId75">
            <anchor moveWithCells="1">
              <from>
                <xdr:col>7</xdr:col>
                <xdr:colOff>922020</xdr:colOff>
                <xdr:row>45</xdr:row>
                <xdr:rowOff>22860</xdr:rowOff>
              </from>
              <to>
                <xdr:col>7</xdr:col>
                <xdr:colOff>1424940</xdr:colOff>
                <xdr:row>45</xdr:row>
                <xdr:rowOff>251460</xdr:rowOff>
              </to>
            </anchor>
          </controlPr>
        </control>
      </mc:Choice>
      <mc:Fallback>
        <control shapeId="40996" r:id="rId74" name="OptionButton36"/>
      </mc:Fallback>
    </mc:AlternateContent>
    <mc:AlternateContent xmlns:mc="http://schemas.openxmlformats.org/markup-compatibility/2006">
      <mc:Choice Requires="x14">
        <control shapeId="40997" r:id="rId76" name="OptionButton37">
          <controlPr defaultSize="0" autoLine="0" autoPict="0" r:id="rId77">
            <anchor moveWithCells="1">
              <from>
                <xdr:col>7</xdr:col>
                <xdr:colOff>114300</xdr:colOff>
                <xdr:row>48</xdr:row>
                <xdr:rowOff>137160</xdr:rowOff>
              </from>
              <to>
                <xdr:col>7</xdr:col>
                <xdr:colOff>571500</xdr:colOff>
                <xdr:row>49</xdr:row>
                <xdr:rowOff>182880</xdr:rowOff>
              </to>
            </anchor>
          </controlPr>
        </control>
      </mc:Choice>
      <mc:Fallback>
        <control shapeId="40997" r:id="rId76" name="OptionButton37"/>
      </mc:Fallback>
    </mc:AlternateContent>
    <mc:AlternateContent xmlns:mc="http://schemas.openxmlformats.org/markup-compatibility/2006">
      <mc:Choice Requires="x14">
        <control shapeId="40998" r:id="rId78" name="OptionButton38">
          <controlPr defaultSize="0" autoLine="0" autoPict="0" r:id="rId79">
            <anchor moveWithCells="1">
              <from>
                <xdr:col>7</xdr:col>
                <xdr:colOff>1859280</xdr:colOff>
                <xdr:row>48</xdr:row>
                <xdr:rowOff>137160</xdr:rowOff>
              </from>
              <to>
                <xdr:col>7</xdr:col>
                <xdr:colOff>3139440</xdr:colOff>
                <xdr:row>49</xdr:row>
                <xdr:rowOff>182880</xdr:rowOff>
              </to>
            </anchor>
          </controlPr>
        </control>
      </mc:Choice>
      <mc:Fallback>
        <control shapeId="40998" r:id="rId78" name="OptionButton38"/>
      </mc:Fallback>
    </mc:AlternateContent>
    <mc:AlternateContent xmlns:mc="http://schemas.openxmlformats.org/markup-compatibility/2006">
      <mc:Choice Requires="x14">
        <control shapeId="40999" r:id="rId80" name="OptionButton39">
          <controlPr defaultSize="0" autoLine="0" r:id="rId81">
            <anchor moveWithCells="1">
              <from>
                <xdr:col>7</xdr:col>
                <xdr:colOff>922020</xdr:colOff>
                <xdr:row>48</xdr:row>
                <xdr:rowOff>137160</xdr:rowOff>
              </from>
              <to>
                <xdr:col>7</xdr:col>
                <xdr:colOff>1424940</xdr:colOff>
                <xdr:row>49</xdr:row>
                <xdr:rowOff>182880</xdr:rowOff>
              </to>
            </anchor>
          </controlPr>
        </control>
      </mc:Choice>
      <mc:Fallback>
        <control shapeId="40999" r:id="rId80" name="OptionButton39"/>
      </mc:Fallback>
    </mc:AlternateContent>
    <mc:AlternateContent xmlns:mc="http://schemas.openxmlformats.org/markup-compatibility/2006">
      <mc:Choice Requires="x14">
        <control shapeId="41000" r:id="rId82" name="OptionButton40">
          <controlPr defaultSize="0" autoLine="0" autoPict="0" r:id="rId83">
            <anchor moveWithCells="1">
              <from>
                <xdr:col>7</xdr:col>
                <xdr:colOff>114300</xdr:colOff>
                <xdr:row>52</xdr:row>
                <xdr:rowOff>152400</xdr:rowOff>
              </from>
              <to>
                <xdr:col>7</xdr:col>
                <xdr:colOff>571500</xdr:colOff>
                <xdr:row>53</xdr:row>
                <xdr:rowOff>76200</xdr:rowOff>
              </to>
            </anchor>
          </controlPr>
        </control>
      </mc:Choice>
      <mc:Fallback>
        <control shapeId="41000" r:id="rId82" name="OptionButton40"/>
      </mc:Fallback>
    </mc:AlternateContent>
    <mc:AlternateContent xmlns:mc="http://schemas.openxmlformats.org/markup-compatibility/2006">
      <mc:Choice Requires="x14">
        <control shapeId="41001" r:id="rId84" name="OptionButton41">
          <controlPr defaultSize="0" autoLine="0" autoPict="0" r:id="rId85">
            <anchor moveWithCells="1">
              <from>
                <xdr:col>7</xdr:col>
                <xdr:colOff>1859280</xdr:colOff>
                <xdr:row>52</xdr:row>
                <xdr:rowOff>152400</xdr:rowOff>
              </from>
              <to>
                <xdr:col>7</xdr:col>
                <xdr:colOff>3139440</xdr:colOff>
                <xdr:row>53</xdr:row>
                <xdr:rowOff>76200</xdr:rowOff>
              </to>
            </anchor>
          </controlPr>
        </control>
      </mc:Choice>
      <mc:Fallback>
        <control shapeId="41001" r:id="rId84" name="OptionButton41"/>
      </mc:Fallback>
    </mc:AlternateContent>
    <mc:AlternateContent xmlns:mc="http://schemas.openxmlformats.org/markup-compatibility/2006">
      <mc:Choice Requires="x14">
        <control shapeId="41002" r:id="rId86" name="OptionButton42">
          <controlPr defaultSize="0" autoLine="0" r:id="rId87">
            <anchor moveWithCells="1">
              <from>
                <xdr:col>7</xdr:col>
                <xdr:colOff>922020</xdr:colOff>
                <xdr:row>52</xdr:row>
                <xdr:rowOff>152400</xdr:rowOff>
              </from>
              <to>
                <xdr:col>7</xdr:col>
                <xdr:colOff>1424940</xdr:colOff>
                <xdr:row>53</xdr:row>
                <xdr:rowOff>76200</xdr:rowOff>
              </to>
            </anchor>
          </controlPr>
        </control>
      </mc:Choice>
      <mc:Fallback>
        <control shapeId="41002" r:id="rId86" name="OptionButton42"/>
      </mc:Fallback>
    </mc:AlternateContent>
    <mc:AlternateContent xmlns:mc="http://schemas.openxmlformats.org/markup-compatibility/2006">
      <mc:Choice Requires="x14">
        <control shapeId="41003" r:id="rId88" name="OptionButton43">
          <controlPr defaultSize="0" autoLine="0" autoPict="0" r:id="rId89">
            <anchor moveWithCells="1">
              <from>
                <xdr:col>7</xdr:col>
                <xdr:colOff>121920</xdr:colOff>
                <xdr:row>56</xdr:row>
                <xdr:rowOff>144780</xdr:rowOff>
              </from>
              <to>
                <xdr:col>7</xdr:col>
                <xdr:colOff>579120</xdr:colOff>
                <xdr:row>57</xdr:row>
                <xdr:rowOff>190500</xdr:rowOff>
              </to>
            </anchor>
          </controlPr>
        </control>
      </mc:Choice>
      <mc:Fallback>
        <control shapeId="41003" r:id="rId88" name="OptionButton43"/>
      </mc:Fallback>
    </mc:AlternateContent>
    <mc:AlternateContent xmlns:mc="http://schemas.openxmlformats.org/markup-compatibility/2006">
      <mc:Choice Requires="x14">
        <control shapeId="41004" r:id="rId90" name="OptionButton44">
          <controlPr defaultSize="0" autoLine="0" autoPict="0" r:id="rId91">
            <anchor moveWithCells="1">
              <from>
                <xdr:col>7</xdr:col>
                <xdr:colOff>1866900</xdr:colOff>
                <xdr:row>56</xdr:row>
                <xdr:rowOff>144780</xdr:rowOff>
              </from>
              <to>
                <xdr:col>7</xdr:col>
                <xdr:colOff>3147060</xdr:colOff>
                <xdr:row>57</xdr:row>
                <xdr:rowOff>190500</xdr:rowOff>
              </to>
            </anchor>
          </controlPr>
        </control>
      </mc:Choice>
      <mc:Fallback>
        <control shapeId="41004" r:id="rId90" name="OptionButton44"/>
      </mc:Fallback>
    </mc:AlternateContent>
    <mc:AlternateContent xmlns:mc="http://schemas.openxmlformats.org/markup-compatibility/2006">
      <mc:Choice Requires="x14">
        <control shapeId="41005" r:id="rId92" name="OptionButton45">
          <controlPr defaultSize="0" autoLine="0" r:id="rId93">
            <anchor moveWithCells="1">
              <from>
                <xdr:col>7</xdr:col>
                <xdr:colOff>929640</xdr:colOff>
                <xdr:row>56</xdr:row>
                <xdr:rowOff>144780</xdr:rowOff>
              </from>
              <to>
                <xdr:col>7</xdr:col>
                <xdr:colOff>1432560</xdr:colOff>
                <xdr:row>57</xdr:row>
                <xdr:rowOff>190500</xdr:rowOff>
              </to>
            </anchor>
          </controlPr>
        </control>
      </mc:Choice>
      <mc:Fallback>
        <control shapeId="41005" r:id="rId92" name="OptionButton45"/>
      </mc:Fallback>
    </mc:AlternateContent>
  </control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BF67B-9EA1-44ED-9BC6-B30D344EBB26}">
  <sheetPr codeName="Sheet33">
    <tabColor rgb="FF78BE20"/>
  </sheetPr>
  <dimension ref="A1:V61"/>
  <sheetViews>
    <sheetView showGridLines="0" zoomScale="90" zoomScaleNormal="90" workbookViewId="0">
      <selection activeCell="O1" sqref="O1:XFD1048576"/>
    </sheetView>
  </sheetViews>
  <sheetFormatPr baseColWidth="10" defaultColWidth="0" defaultRowHeight="14.4" customHeight="1" zeroHeight="1"/>
  <cols>
    <col min="1" max="2" width="8.88671875" customWidth="1"/>
    <col min="3" max="3" width="3.44140625" bestFit="1" customWidth="1"/>
    <col min="4" max="4" width="4" bestFit="1" customWidth="1"/>
    <col min="5" max="5" width="8.88671875" customWidth="1"/>
    <col min="6" max="6" width="4" bestFit="1" customWidth="1"/>
    <col min="7" max="7" width="3.77734375" customWidth="1"/>
    <col min="8" max="8" width="48.77734375" customWidth="1"/>
    <col min="9" max="9" width="8.88671875" customWidth="1"/>
    <col min="10" max="10" width="10.21875" customWidth="1"/>
    <col min="11" max="11" width="9.88671875" customWidth="1"/>
    <col min="12" max="12" width="70.6640625" customWidth="1"/>
    <col min="13" max="14" width="8.88671875" customWidth="1"/>
    <col min="15" max="18" width="8.88671875" hidden="1" customWidth="1"/>
    <col min="19" max="19" width="8.6640625" hidden="1" customWidth="1"/>
    <col min="20" max="16384" width="8.88671875" hidden="1"/>
  </cols>
  <sheetData>
    <row r="1" spans="1:22">
      <c r="A1" s="104"/>
      <c r="B1" s="104"/>
      <c r="C1" s="104"/>
      <c r="D1" s="104"/>
      <c r="E1" s="104"/>
      <c r="F1" s="104"/>
      <c r="G1" s="104"/>
      <c r="H1" s="104"/>
      <c r="I1" s="104"/>
      <c r="J1" s="104"/>
      <c r="K1" s="104"/>
      <c r="L1" s="104"/>
      <c r="M1" s="104"/>
      <c r="N1" s="104"/>
      <c r="O1" s="104"/>
      <c r="P1" s="104"/>
      <c r="Q1" s="104"/>
      <c r="R1" s="104"/>
      <c r="S1" s="104"/>
    </row>
    <row r="2" spans="1:22">
      <c r="A2" s="104"/>
      <c r="B2" s="104"/>
      <c r="C2" s="104"/>
      <c r="D2" s="104"/>
      <c r="E2" s="104"/>
      <c r="F2" s="104"/>
      <c r="G2" s="104"/>
      <c r="H2" s="104"/>
      <c r="I2" s="104"/>
      <c r="J2" s="104"/>
      <c r="K2" s="104"/>
      <c r="L2" s="104"/>
      <c r="M2" s="104"/>
      <c r="N2" s="104"/>
      <c r="O2" s="104"/>
      <c r="P2" s="104"/>
      <c r="Q2" s="104"/>
      <c r="R2" s="104"/>
      <c r="S2" s="104"/>
    </row>
    <row r="3" spans="1:22">
      <c r="A3" s="104"/>
      <c r="B3" s="104"/>
      <c r="C3" s="104"/>
      <c r="D3" s="104"/>
      <c r="E3" s="104"/>
      <c r="F3" s="104"/>
      <c r="G3" s="104"/>
      <c r="H3" s="104"/>
      <c r="I3" s="104"/>
      <c r="J3" s="104"/>
      <c r="K3" s="104"/>
      <c r="L3" s="104"/>
      <c r="M3" s="104"/>
      <c r="N3" s="104"/>
      <c r="O3" s="104"/>
      <c r="P3" s="104"/>
      <c r="Q3" s="104"/>
      <c r="R3" s="104"/>
      <c r="S3" s="104"/>
    </row>
    <row r="4" spans="1:22">
      <c r="A4" s="104"/>
      <c r="B4" s="104"/>
      <c r="C4" s="104"/>
      <c r="D4" s="104"/>
      <c r="E4" s="104"/>
      <c r="F4" s="104"/>
      <c r="G4" s="104"/>
      <c r="H4" s="104"/>
      <c r="I4" s="104"/>
      <c r="J4" s="104"/>
      <c r="K4" s="104"/>
      <c r="L4" s="104"/>
      <c r="M4" s="104"/>
      <c r="N4" s="104"/>
      <c r="O4" s="104"/>
      <c r="P4" s="104"/>
      <c r="Q4" s="104"/>
      <c r="R4" s="104"/>
      <c r="S4" s="104"/>
    </row>
    <row r="5" spans="1:22">
      <c r="A5" s="5"/>
      <c r="B5" s="2"/>
      <c r="C5" s="9"/>
      <c r="D5" s="2"/>
      <c r="E5" s="2"/>
      <c r="F5" s="2"/>
      <c r="G5" s="2"/>
      <c r="H5" s="2"/>
      <c r="I5" s="2"/>
      <c r="J5" s="2"/>
      <c r="K5" s="2"/>
      <c r="L5" s="2"/>
      <c r="M5" s="5"/>
      <c r="N5" s="5"/>
      <c r="O5" s="5"/>
      <c r="P5" s="5"/>
      <c r="Q5" s="5"/>
      <c r="R5" s="5"/>
      <c r="S5" s="5"/>
    </row>
    <row r="6" spans="1:22">
      <c r="A6" s="5"/>
      <c r="B6" s="2"/>
      <c r="C6" s="9"/>
      <c r="D6" s="2"/>
      <c r="E6" s="2"/>
      <c r="F6" s="2"/>
      <c r="G6" s="2"/>
      <c r="H6" s="2"/>
      <c r="I6" s="2"/>
      <c r="J6" s="2"/>
      <c r="K6" s="2"/>
      <c r="L6" s="2"/>
      <c r="M6" s="5"/>
      <c r="N6" s="5"/>
      <c r="O6" s="5"/>
      <c r="P6" s="5"/>
      <c r="Q6" s="5"/>
      <c r="R6" s="5"/>
      <c r="S6" s="5"/>
    </row>
    <row r="7" spans="1:22" ht="22.8" customHeight="1">
      <c r="A7" s="5"/>
      <c r="B7" s="2"/>
      <c r="C7" s="2"/>
      <c r="D7" s="2"/>
      <c r="E7" s="2"/>
      <c r="F7" s="2"/>
      <c r="G7" s="2"/>
      <c r="H7" s="2"/>
      <c r="I7" s="2"/>
      <c r="J7" s="10"/>
      <c r="K7" s="2"/>
      <c r="L7" s="2"/>
      <c r="M7" s="5"/>
      <c r="N7" s="5"/>
      <c r="O7" s="5"/>
      <c r="P7" s="5"/>
      <c r="Q7" s="5"/>
      <c r="R7" s="5"/>
      <c r="S7" s="5"/>
    </row>
    <row r="8" spans="1:22" ht="47.4" customHeight="1">
      <c r="A8" s="5"/>
      <c r="B8" s="2"/>
      <c r="C8" s="25" t="s">
        <v>3</v>
      </c>
      <c r="D8" s="53">
        <v>165</v>
      </c>
      <c r="E8" s="25" t="s">
        <v>371</v>
      </c>
      <c r="F8" s="63">
        <f>_xlfn.XLOOKUP($D8,Respuesta!$C:$C,Respuesta!$A:$A)</f>
        <v>10.7</v>
      </c>
      <c r="G8" s="26"/>
      <c r="H8" s="7" t="str">
        <f>_xlfn.XLOOKUP($D8,Preguntas!$C:$C,Preguntas!$D:$D)</f>
        <v>Do I transport and store all chemical pesticides safely?</v>
      </c>
      <c r="I8" s="2"/>
      <c r="J8" s="2"/>
      <c r="K8" s="2"/>
      <c r="L8" s="2"/>
      <c r="M8" s="5"/>
      <c r="N8" s="5"/>
      <c r="O8" s="5"/>
      <c r="P8" s="5"/>
      <c r="Q8" s="5"/>
      <c r="R8" s="5"/>
      <c r="S8" s="5"/>
      <c r="T8" s="114"/>
    </row>
    <row r="9" spans="1:22" ht="28.2" customHeight="1">
      <c r="A9" s="5"/>
      <c r="B9" s="2"/>
      <c r="G9" s="2"/>
      <c r="H9" s="2"/>
      <c r="I9" s="132" t="str">
        <f>_xlfn.XLOOKUP(V9,Respuesta!$B:$B,Respuesta!$E:$E)</f>
        <v>Transport and store pesticides safely.</v>
      </c>
      <c r="J9" s="133"/>
      <c r="K9" s="133"/>
      <c r="L9" s="133"/>
      <c r="M9" s="5"/>
      <c r="N9" s="5"/>
      <c r="O9" s="5"/>
      <c r="P9" s="5"/>
      <c r="Q9" s="5"/>
      <c r="R9" s="5"/>
      <c r="S9" s="5"/>
      <c r="T9" s="114">
        <v>2</v>
      </c>
      <c r="U9">
        <f>+D8</f>
        <v>165</v>
      </c>
      <c r="V9" t="str">
        <f>_xlfn.CONCAT(U9,T9)</f>
        <v>1652</v>
      </c>
    </row>
    <row r="10" spans="1:22" ht="13.2" customHeight="1">
      <c r="A10" s="5"/>
      <c r="B10" s="2"/>
      <c r="C10" s="2"/>
      <c r="D10" s="2"/>
      <c r="E10" s="2"/>
      <c r="F10" s="2"/>
      <c r="G10" s="2"/>
      <c r="H10" s="2"/>
      <c r="I10" s="2"/>
      <c r="J10" s="2"/>
      <c r="K10" s="2"/>
      <c r="L10" s="2"/>
      <c r="M10" s="5"/>
      <c r="N10" s="5"/>
      <c r="O10" s="5"/>
      <c r="P10" s="5"/>
      <c r="Q10" s="5"/>
      <c r="R10" s="5"/>
      <c r="S10" s="5"/>
      <c r="T10" s="114"/>
    </row>
    <row r="11" spans="1:22" ht="49.2" customHeight="1">
      <c r="A11" s="5"/>
      <c r="B11" s="2"/>
      <c r="C11" s="12" t="s">
        <v>3</v>
      </c>
      <c r="D11" s="47">
        <f>+D8+1</f>
        <v>166</v>
      </c>
      <c r="E11" s="12" t="s">
        <v>371</v>
      </c>
      <c r="F11" s="45">
        <f>_xlfn.XLOOKUP($D11,Respuesta!$C:$C,Respuesta!$A:$A)</f>
        <v>10.7</v>
      </c>
      <c r="G11" s="2"/>
      <c r="H11" s="7" t="str">
        <f>_xlfn.XLOOKUP($D11,Preguntas!$C:$C,Preguntas!$D:$D)</f>
        <v>Do I minimize risks to people and the environment when I use chemical pesticides?</v>
      </c>
      <c r="I11" s="2"/>
      <c r="J11" s="2"/>
      <c r="K11" s="2"/>
      <c r="L11" s="2"/>
      <c r="M11" s="5"/>
      <c r="N11" s="5"/>
      <c r="O11" s="5"/>
      <c r="P11" s="5"/>
      <c r="Q11" s="5"/>
      <c r="R11" s="5"/>
      <c r="S11" s="5"/>
      <c r="T11" s="114"/>
    </row>
    <row r="12" spans="1:22" ht="33.6" customHeight="1">
      <c r="A12" s="5"/>
      <c r="B12" s="2"/>
      <c r="G12" s="2"/>
      <c r="H12" s="2"/>
      <c r="I12" s="134" t="str">
        <f>_xlfn.XLOOKUP($V12,Respuesta!$B:$B,Respuesta!$E:$E)</f>
        <v>Minimize the risk to people and the environment from the use of pesticides.</v>
      </c>
      <c r="J12" s="135"/>
      <c r="K12" s="135"/>
      <c r="L12" s="135"/>
      <c r="M12" s="5"/>
      <c r="N12" s="5"/>
      <c r="O12" s="5"/>
      <c r="P12" s="5"/>
      <c r="Q12" s="5"/>
      <c r="R12" s="5"/>
      <c r="S12" s="5"/>
      <c r="T12" s="114">
        <v>2</v>
      </c>
      <c r="U12">
        <f>D11</f>
        <v>166</v>
      </c>
      <c r="V12" t="str">
        <f>_xlfn.CONCAT(U12,T12)</f>
        <v>1662</v>
      </c>
    </row>
    <row r="13" spans="1:22" ht="10.199999999999999" customHeight="1">
      <c r="A13" s="5"/>
      <c r="B13" s="2"/>
      <c r="C13" s="2"/>
      <c r="D13" s="2"/>
      <c r="E13" s="2"/>
      <c r="F13" s="2"/>
      <c r="G13" s="2"/>
      <c r="H13" s="2"/>
      <c r="I13" s="2"/>
      <c r="J13" s="2"/>
      <c r="K13" s="2"/>
      <c r="L13" s="2"/>
      <c r="M13" s="5"/>
      <c r="N13" s="5"/>
      <c r="O13" s="5"/>
      <c r="P13" s="5"/>
      <c r="Q13" s="5"/>
      <c r="R13" s="5"/>
      <c r="S13" s="5"/>
      <c r="T13" s="114"/>
    </row>
    <row r="14" spans="1:22" ht="64.2" customHeight="1">
      <c r="A14" s="5"/>
      <c r="B14" s="2"/>
      <c r="C14" s="25" t="s">
        <v>3</v>
      </c>
      <c r="D14" s="67">
        <f>+D11+1</f>
        <v>167</v>
      </c>
      <c r="E14" s="25" t="s">
        <v>371</v>
      </c>
      <c r="F14" s="63">
        <f>_xlfn.XLOOKUP($D14,Respuesta!$C:$C,Respuesta!$A:$A)</f>
        <v>10.7</v>
      </c>
      <c r="G14" s="2"/>
      <c r="H14" s="7" t="str">
        <f>_xlfn.XLOOKUP($D14,Preguntas!$C:$C,Preguntas!$D:$D)</f>
        <v>Do I prevent, mitigate o repair any negativ impact that has been acaused by pesticedes use?</v>
      </c>
      <c r="I14" s="2"/>
      <c r="J14" s="2"/>
      <c r="K14" s="2"/>
      <c r="L14" s="2"/>
      <c r="M14" s="5"/>
      <c r="N14" s="5"/>
      <c r="O14" s="5"/>
      <c r="P14" s="5"/>
      <c r="Q14" s="5"/>
      <c r="R14" s="5"/>
      <c r="S14" s="5"/>
      <c r="T14" s="114"/>
    </row>
    <row r="15" spans="1:22" ht="30.6" customHeight="1">
      <c r="A15" s="5"/>
      <c r="B15" s="2"/>
      <c r="G15" s="2"/>
      <c r="H15" s="2"/>
      <c r="I15" s="134" t="str">
        <f>_xlfn.XLOOKUP($V15,Respuesta!$B:$B,Respuesta!$E:$E)</f>
        <v>Prevent, mitigate o repair any negativ impact that has been caused by pesticedes use.</v>
      </c>
      <c r="J15" s="135"/>
      <c r="K15" s="135"/>
      <c r="L15" s="135"/>
      <c r="M15" s="5"/>
      <c r="N15" s="5"/>
      <c r="O15" s="5"/>
      <c r="P15" s="5"/>
      <c r="Q15" s="5"/>
      <c r="R15" s="5"/>
      <c r="S15" s="5"/>
      <c r="T15" s="114">
        <v>2</v>
      </c>
      <c r="U15">
        <f>+D14</f>
        <v>167</v>
      </c>
      <c r="V15" t="str">
        <f>_xlfn.CONCAT(U15,T15)</f>
        <v>1672</v>
      </c>
    </row>
    <row r="16" spans="1:22" ht="9" customHeight="1">
      <c r="A16" s="5"/>
      <c r="B16" s="2"/>
      <c r="C16" s="2"/>
      <c r="D16" s="2"/>
      <c r="E16" s="2"/>
      <c r="F16" s="2"/>
      <c r="G16" s="2"/>
      <c r="H16" s="2"/>
      <c r="I16" s="2"/>
      <c r="J16" s="2"/>
      <c r="K16" s="2"/>
      <c r="L16" s="2"/>
      <c r="M16" s="5"/>
      <c r="N16" s="5"/>
      <c r="O16" s="5"/>
      <c r="P16" s="5"/>
      <c r="Q16" s="5"/>
      <c r="R16" s="5"/>
      <c r="S16" s="5"/>
      <c r="T16" s="114"/>
    </row>
    <row r="17" spans="1:22" ht="27.6" customHeight="1">
      <c r="A17" s="5"/>
      <c r="B17" s="2"/>
      <c r="C17" s="25" t="s">
        <v>3</v>
      </c>
      <c r="D17" s="67">
        <f>+D14+1</f>
        <v>168</v>
      </c>
      <c r="E17" s="25" t="s">
        <v>371</v>
      </c>
      <c r="F17" s="63">
        <f>_xlfn.XLOOKUP($D17,Respuesta!$C:$C,Respuesta!$A:$A)</f>
        <v>10.8</v>
      </c>
      <c r="G17" s="2"/>
      <c r="H17" s="7" t="str">
        <f>_xlfn.XLOOKUP($D17,Preguntas!$C:$C,Preguntas!$D:$D)</f>
        <v>Do I use any biological control agents?</v>
      </c>
      <c r="I17" s="2"/>
      <c r="J17" s="2"/>
      <c r="K17" s="2"/>
      <c r="L17" s="2"/>
      <c r="M17" s="5"/>
      <c r="N17" s="5"/>
      <c r="O17" s="5"/>
      <c r="P17" s="5"/>
      <c r="Q17" s="11"/>
      <c r="R17" s="5"/>
      <c r="S17" s="5"/>
      <c r="T17" s="114"/>
    </row>
    <row r="18" spans="1:22" ht="16.8" customHeight="1">
      <c r="A18" s="5"/>
      <c r="B18" s="2"/>
      <c r="G18" s="2"/>
      <c r="H18" s="2"/>
      <c r="I18" s="144" t="str">
        <f>_xlfn.XLOOKUP($V18,Respuesta!$B:$B,Respuesta!$E:$E)</f>
        <v>Procedure for the use of biological control agents.</v>
      </c>
      <c r="J18" s="145"/>
      <c r="K18" s="145"/>
      <c r="L18" s="145"/>
      <c r="M18" s="5"/>
      <c r="N18" s="5"/>
      <c r="O18" s="5"/>
      <c r="P18" s="5"/>
      <c r="Q18" s="5"/>
      <c r="R18" s="5"/>
      <c r="S18" s="5"/>
      <c r="T18" s="114">
        <v>1</v>
      </c>
      <c r="U18">
        <f>D17</f>
        <v>168</v>
      </c>
      <c r="V18" t="str">
        <f>_xlfn.CONCAT(U18,T18)</f>
        <v>1681</v>
      </c>
    </row>
    <row r="19" spans="1:22" ht="13.2" customHeight="1">
      <c r="A19" s="5"/>
      <c r="B19" s="2"/>
      <c r="C19" s="2"/>
      <c r="D19" s="2"/>
      <c r="E19" s="2"/>
      <c r="F19" s="2"/>
      <c r="G19" s="2"/>
      <c r="H19" s="2"/>
      <c r="I19" s="2"/>
      <c r="J19" s="2"/>
      <c r="K19" s="2"/>
      <c r="L19" s="2"/>
      <c r="M19" s="5"/>
      <c r="N19" s="5"/>
      <c r="O19" s="5"/>
      <c r="P19" s="5"/>
      <c r="Q19" s="5"/>
      <c r="R19" s="5"/>
      <c r="S19" s="5"/>
      <c r="T19" s="114"/>
    </row>
    <row r="20" spans="1:22" ht="61.8" customHeight="1">
      <c r="A20" s="5"/>
      <c r="B20" s="2"/>
      <c r="C20" s="25" t="s">
        <v>3</v>
      </c>
      <c r="D20" s="67">
        <f>+D17+1</f>
        <v>169</v>
      </c>
      <c r="E20" s="25" t="s">
        <v>371</v>
      </c>
      <c r="F20" s="63">
        <f>_xlfn.XLOOKUP($D20,Respuesta!$C:$C,Respuesta!$A:$A)</f>
        <v>10.8</v>
      </c>
      <c r="G20" s="2"/>
      <c r="H20" s="7" t="str">
        <f>_xlfn.XLOOKUP($D20,Preguntas!$C:$C,Preguntas!$D:$D)</f>
        <v>Do I minimize or try to avoid the use of biological control agents?</v>
      </c>
      <c r="I20" s="2"/>
      <c r="J20" s="2"/>
      <c r="K20" s="2"/>
      <c r="L20" s="2"/>
      <c r="M20" s="5"/>
      <c r="N20" s="5"/>
      <c r="O20" s="5"/>
      <c r="P20" s="5"/>
      <c r="Q20" s="5"/>
      <c r="R20" s="5"/>
      <c r="S20" s="5"/>
      <c r="T20" s="114"/>
    </row>
    <row r="21" spans="1:22" ht="30" customHeight="1">
      <c r="A21" s="5"/>
      <c r="B21" s="2"/>
      <c r="G21" s="2"/>
      <c r="H21" s="2"/>
      <c r="I21" s="134" t="str">
        <f>_xlfn.XLOOKUP($V21,Respuesta!$B:$B,Respuesta!$E:$E)</f>
        <v xml:space="preserve"> Training: Legislation for the use of biological control agents, national or international protocols.</v>
      </c>
      <c r="J21" s="135"/>
      <c r="K21" s="135"/>
      <c r="L21" s="135"/>
      <c r="M21" s="5"/>
      <c r="N21" s="5"/>
      <c r="O21" s="5"/>
      <c r="P21" s="5"/>
      <c r="Q21" s="5"/>
      <c r="R21" s="5"/>
      <c r="S21" s="5"/>
      <c r="T21" s="114">
        <v>2</v>
      </c>
      <c r="U21">
        <f>D20</f>
        <v>169</v>
      </c>
      <c r="V21" t="str">
        <f>_xlfn.CONCAT(U21,T21)</f>
        <v>1692</v>
      </c>
    </row>
    <row r="22" spans="1:22" ht="32.4" customHeight="1">
      <c r="A22" s="5"/>
      <c r="B22" s="27"/>
      <c r="C22" s="64" t="s">
        <v>3</v>
      </c>
      <c r="D22" s="67">
        <f>+D20+1</f>
        <v>170</v>
      </c>
      <c r="E22" s="64" t="s">
        <v>371</v>
      </c>
      <c r="F22" s="66">
        <f>_xlfn.XLOOKUP($D22,Respuesta!$C:$C,Respuesta!$A:$A)</f>
        <v>10.8</v>
      </c>
      <c r="G22" s="27"/>
      <c r="H22" s="61" t="str">
        <f>_xlfn.XLOOKUP($D22,Preguntas!$C:$C,Preguntas!$D:$D)</f>
        <v>Do I use the biological control agents in appropriate ways?</v>
      </c>
      <c r="I22" s="2"/>
      <c r="J22" s="2"/>
      <c r="K22" s="2"/>
      <c r="L22" s="2"/>
      <c r="M22" s="5"/>
      <c r="N22" s="5"/>
      <c r="O22" s="5"/>
      <c r="P22" s="5"/>
      <c r="Q22" s="5"/>
      <c r="R22" s="5"/>
      <c r="S22" s="5"/>
      <c r="T22" s="114"/>
    </row>
    <row r="23" spans="1:22">
      <c r="A23" s="5"/>
      <c r="B23" s="27"/>
      <c r="C23" s="27"/>
      <c r="D23" s="27"/>
      <c r="E23" s="27"/>
      <c r="F23" s="27"/>
      <c r="G23" s="27"/>
      <c r="H23" s="27"/>
      <c r="M23" s="5"/>
      <c r="N23" s="5"/>
      <c r="O23" s="5"/>
      <c r="P23" s="5"/>
      <c r="Q23" s="5"/>
      <c r="R23" s="5"/>
      <c r="S23" s="5"/>
      <c r="T23" s="114"/>
    </row>
    <row r="24" spans="1:22" ht="28.8" customHeight="1">
      <c r="A24" s="5"/>
      <c r="B24" s="27"/>
      <c r="C24" s="27"/>
      <c r="D24" s="27"/>
      <c r="E24" s="27"/>
      <c r="F24" s="27"/>
      <c r="G24" s="27"/>
      <c r="H24" s="27"/>
      <c r="I24" s="134" t="str">
        <f>_xlfn.XLOOKUP($V24,Respuesta!$B:$B,Respuesta!$E:$E)</f>
        <v>Thank you. Continue with the next question.</v>
      </c>
      <c r="J24" s="135"/>
      <c r="K24" s="135"/>
      <c r="L24" s="135"/>
      <c r="M24" s="5"/>
      <c r="N24" s="5"/>
      <c r="O24" s="5"/>
      <c r="P24" s="5"/>
      <c r="Q24" s="5"/>
      <c r="R24" s="5"/>
      <c r="S24" s="5"/>
      <c r="T24" s="114">
        <v>1</v>
      </c>
      <c r="U24">
        <f>D22</f>
        <v>170</v>
      </c>
      <c r="V24" t="str">
        <f>_xlfn.CONCAT(U24,T24)</f>
        <v>1701</v>
      </c>
    </row>
    <row r="25" spans="1:22">
      <c r="A25" s="5"/>
      <c r="B25" s="27"/>
      <c r="C25" s="27"/>
      <c r="D25" s="27"/>
      <c r="E25" s="27"/>
      <c r="F25" s="27"/>
      <c r="G25" s="27"/>
      <c r="H25" s="27"/>
      <c r="I25" s="2"/>
      <c r="J25" s="2"/>
      <c r="K25" s="2"/>
      <c r="L25" s="2"/>
      <c r="M25" s="5"/>
      <c r="N25" s="5"/>
      <c r="O25" s="5"/>
      <c r="P25" s="5"/>
      <c r="Q25" s="5"/>
      <c r="R25" s="5"/>
      <c r="S25" s="5"/>
      <c r="T25" s="114"/>
    </row>
    <row r="26" spans="1:22" ht="45.6" customHeight="1">
      <c r="A26" s="5"/>
      <c r="B26" s="27"/>
      <c r="C26" s="64" t="s">
        <v>3</v>
      </c>
      <c r="D26" s="67">
        <f>+D22+1</f>
        <v>171</v>
      </c>
      <c r="E26" s="64" t="s">
        <v>371</v>
      </c>
      <c r="F26" s="66">
        <f>_xlfn.XLOOKUP($D26,Respuesta!$C:$C,Respuesta!$A:$A)</f>
        <v>10.8</v>
      </c>
      <c r="G26" s="27"/>
      <c r="H26" s="61" t="str">
        <f>_xlfn.XLOOKUP($D26,Preguntas!$C:$C,Preguntas!$D:$D)</f>
        <v>Do I keep a record of the type and location of use of biological control agents?</v>
      </c>
      <c r="I26" s="2"/>
      <c r="J26" s="2"/>
      <c r="K26" s="2"/>
      <c r="L26" s="2"/>
      <c r="M26" s="5"/>
      <c r="N26" s="5"/>
      <c r="O26" s="5"/>
      <c r="P26" s="5"/>
      <c r="Q26" s="5"/>
      <c r="R26" s="5"/>
      <c r="S26" s="5"/>
      <c r="T26" s="114"/>
    </row>
    <row r="27" spans="1:22">
      <c r="A27" s="5"/>
      <c r="B27" s="27"/>
      <c r="C27" s="27"/>
      <c r="D27" s="27"/>
      <c r="E27" s="27"/>
      <c r="F27" s="27"/>
      <c r="G27" s="27"/>
      <c r="H27" s="27"/>
      <c r="M27" s="5"/>
      <c r="N27" s="5"/>
      <c r="O27" s="5"/>
      <c r="P27" s="5"/>
      <c r="Q27" s="5"/>
      <c r="R27" s="5"/>
      <c r="S27" s="5"/>
      <c r="T27" s="114"/>
    </row>
    <row r="28" spans="1:22" ht="21" customHeight="1">
      <c r="A28" s="5"/>
      <c r="B28" s="27"/>
      <c r="C28" s="27"/>
      <c r="D28" s="27"/>
      <c r="E28" s="27"/>
      <c r="F28" s="27"/>
      <c r="G28" s="27"/>
      <c r="H28" s="27"/>
      <c r="I28" s="132" t="str">
        <f>_xlfn.XLOOKUP($V28,Respuesta!$B:$B,Respuesta!$E:$E)</f>
        <v>Record use of biological control agents.</v>
      </c>
      <c r="J28" s="133"/>
      <c r="K28" s="133"/>
      <c r="L28" s="133"/>
      <c r="M28" s="5"/>
      <c r="N28" s="5"/>
      <c r="O28" s="5"/>
      <c r="P28" s="5"/>
      <c r="Q28" s="5"/>
      <c r="R28" s="5"/>
      <c r="S28" s="5"/>
      <c r="T28" s="114">
        <v>2</v>
      </c>
      <c r="U28">
        <f>D26</f>
        <v>171</v>
      </c>
      <c r="V28" t="str">
        <f>_xlfn.CONCAT(U28,T28)</f>
        <v>1712</v>
      </c>
    </row>
    <row r="29" spans="1:22" ht="14.4" customHeight="1">
      <c r="A29" s="5"/>
      <c r="B29" s="27"/>
      <c r="C29" s="27"/>
      <c r="D29" s="27"/>
      <c r="E29" s="27"/>
      <c r="F29" s="27"/>
      <c r="G29" s="27"/>
      <c r="H29" s="27"/>
      <c r="M29" s="5"/>
      <c r="N29" s="5"/>
      <c r="O29" s="5"/>
      <c r="P29" s="5"/>
      <c r="Q29" s="5"/>
      <c r="R29" s="5"/>
      <c r="S29" s="5"/>
      <c r="T29" s="114"/>
    </row>
    <row r="30" spans="1:22" ht="51" customHeight="1">
      <c r="A30" s="5"/>
      <c r="B30" s="27"/>
      <c r="C30" s="64" t="s">
        <v>3</v>
      </c>
      <c r="D30" s="67">
        <f>+D26+1</f>
        <v>172</v>
      </c>
      <c r="E30" s="64" t="s">
        <v>371</v>
      </c>
      <c r="F30" s="66">
        <f>_xlfn.XLOOKUP($D30,Respuesta!$C:$C,Respuesta!$A:$A)</f>
        <v>10.9</v>
      </c>
      <c r="G30" s="27"/>
      <c r="H30" s="61" t="str">
        <f>_xlfn.XLOOKUP($D30,Preguntas!$C:$C,Preguntas!$D:$D)</f>
        <v>Do I identify the possible negative impacts caused by natural disasters in the Management Unit?</v>
      </c>
      <c r="I30" s="2"/>
      <c r="J30" s="2"/>
      <c r="K30" s="2"/>
      <c r="L30" s="2"/>
      <c r="M30" s="5"/>
      <c r="N30" s="5"/>
      <c r="O30" s="5"/>
      <c r="P30" s="5"/>
      <c r="Q30" s="5"/>
      <c r="R30" s="5"/>
      <c r="S30" s="5"/>
      <c r="T30" s="114"/>
    </row>
    <row r="31" spans="1:22" ht="10.199999999999999" customHeight="1">
      <c r="A31" s="5"/>
      <c r="B31" s="27"/>
      <c r="C31" s="27"/>
      <c r="D31" s="27"/>
      <c r="E31" s="27"/>
      <c r="F31" s="27"/>
      <c r="G31" s="27"/>
      <c r="H31" s="27"/>
      <c r="M31" s="5"/>
      <c r="N31" s="5"/>
      <c r="O31" s="5"/>
      <c r="P31" s="5"/>
      <c r="Q31" s="5"/>
      <c r="R31" s="5"/>
      <c r="S31" s="5"/>
      <c r="T31" s="114"/>
    </row>
    <row r="32" spans="1:22" ht="30.6" customHeight="1">
      <c r="A32" s="5"/>
      <c r="B32" s="27"/>
      <c r="C32" s="27"/>
      <c r="D32" s="27"/>
      <c r="E32" s="27"/>
      <c r="F32" s="27"/>
      <c r="G32" s="27"/>
      <c r="H32" s="27"/>
      <c r="I32" s="134" t="str">
        <f>_xlfn.XLOOKUP($V32,Respuesta!$B:$B,Respuesta!$E:$E)</f>
        <v>Identify the possible negative impacts caused by natural disasters in the FMU and management activities that mitigate impacts.  / Training: Natural disasters and measures to prevent and mitigate potential impacts.</v>
      </c>
      <c r="J32" s="135"/>
      <c r="K32" s="135"/>
      <c r="L32" s="135"/>
      <c r="M32" s="5"/>
      <c r="N32" s="5"/>
      <c r="O32" s="5"/>
      <c r="P32" s="5"/>
      <c r="Q32" s="5"/>
      <c r="R32" s="5"/>
      <c r="S32" s="5"/>
      <c r="T32" s="114">
        <v>2</v>
      </c>
      <c r="U32">
        <f>D30</f>
        <v>172</v>
      </c>
      <c r="V32" t="str">
        <f>_xlfn.CONCAT(U32,T32)</f>
        <v>1722</v>
      </c>
    </row>
    <row r="33" spans="1:22" ht="14.4" customHeight="1">
      <c r="A33" s="5"/>
      <c r="B33" s="27"/>
      <c r="C33" s="27"/>
      <c r="D33" s="27"/>
      <c r="E33" s="27"/>
      <c r="F33" s="27"/>
      <c r="G33" s="27"/>
      <c r="H33" s="27"/>
      <c r="M33" s="5"/>
      <c r="N33" s="5"/>
      <c r="O33" s="5"/>
      <c r="P33" s="5"/>
      <c r="Q33" s="5"/>
      <c r="R33" s="5"/>
      <c r="S33" s="5"/>
      <c r="T33" s="114"/>
    </row>
    <row r="34" spans="1:22" ht="27.6" customHeight="1">
      <c r="A34" s="5"/>
      <c r="B34" s="27"/>
      <c r="C34" s="64" t="s">
        <v>3</v>
      </c>
      <c r="D34" s="67">
        <f>+D30+1</f>
        <v>173</v>
      </c>
      <c r="E34" s="64" t="s">
        <v>371</v>
      </c>
      <c r="F34" s="66">
        <f>_xlfn.XLOOKUP($D34,Respuesta!$C:$C,Respuesta!$A:$A)</f>
        <v>10.9</v>
      </c>
      <c r="G34" s="27"/>
      <c r="H34" s="61" t="str">
        <f>_xlfn.XLOOKUP($D34,Preguntas!$C:$C,Preguntas!$D:$D)</f>
        <v>Do I carry out activities in ways to reduce risks of natural hazards, including fire, on my forest and the immediate vicinity?</v>
      </c>
      <c r="I34" s="2"/>
      <c r="J34" s="2"/>
      <c r="K34" s="2"/>
      <c r="L34" s="2"/>
      <c r="M34" s="5"/>
      <c r="N34" s="5"/>
      <c r="O34" s="5"/>
      <c r="P34" s="5"/>
      <c r="Q34" s="5"/>
      <c r="R34" s="5"/>
      <c r="S34" s="5"/>
      <c r="T34" s="114"/>
    </row>
    <row r="35" spans="1:22" ht="14.4" customHeight="1">
      <c r="A35" s="5"/>
      <c r="B35" s="27"/>
      <c r="C35" s="27"/>
      <c r="D35" s="27"/>
      <c r="E35" s="27"/>
      <c r="F35" s="27"/>
      <c r="G35" s="27"/>
      <c r="H35" s="27"/>
      <c r="M35" s="5"/>
      <c r="N35" s="5"/>
      <c r="O35" s="5"/>
      <c r="P35" s="5"/>
      <c r="Q35" s="5"/>
      <c r="R35" s="5"/>
      <c r="S35" s="5"/>
      <c r="T35" s="114"/>
    </row>
    <row r="36" spans="1:22" ht="25.8" customHeight="1">
      <c r="A36" s="5"/>
      <c r="B36" s="27"/>
      <c r="C36" s="27"/>
      <c r="D36" s="27"/>
      <c r="E36" s="27"/>
      <c r="F36" s="27"/>
      <c r="G36" s="27"/>
      <c r="H36" s="27"/>
      <c r="I36" s="134" t="str">
        <f>_xlfn.XLOOKUP($V36,Respuesta!$B:$B,Respuesta!$E:$E)</f>
        <v>Carry out activities in ways to reduce risks of natural hazards, including fire.</v>
      </c>
      <c r="J36" s="135"/>
      <c r="K36" s="135"/>
      <c r="L36" s="135"/>
      <c r="M36" s="5"/>
      <c r="N36" s="5"/>
      <c r="O36" s="5"/>
      <c r="P36" s="5"/>
      <c r="Q36" s="5"/>
      <c r="R36" s="5"/>
      <c r="S36" s="5"/>
      <c r="T36" s="114">
        <v>2</v>
      </c>
      <c r="U36">
        <f>D34</f>
        <v>173</v>
      </c>
      <c r="V36" t="str">
        <f>_xlfn.CONCAT(U36,T36)</f>
        <v>1732</v>
      </c>
    </row>
    <row r="37" spans="1:22" ht="34.200000000000003" customHeight="1">
      <c r="A37" s="5"/>
      <c r="B37" s="27"/>
      <c r="C37" s="64" t="s">
        <v>3</v>
      </c>
      <c r="D37" s="67">
        <f>+D34+1</f>
        <v>174</v>
      </c>
      <c r="E37" s="64" t="s">
        <v>371</v>
      </c>
      <c r="F37" s="66">
        <f>_xlfn.XLOOKUP($D37,Respuesta!$C:$C,Respuesta!$A:$A)</f>
        <v>10.1</v>
      </c>
      <c r="G37" s="27"/>
      <c r="H37" s="62" t="str">
        <f>+_xlfn.XLOOKUP(D37,Preguntas!C:C,Preguntas!D:D)</f>
        <v>Do I protect environment values if I build roads of trails or transport materials?</v>
      </c>
      <c r="I37" s="2"/>
      <c r="J37" s="2"/>
      <c r="K37" s="2"/>
      <c r="L37" s="2"/>
      <c r="M37" s="5"/>
      <c r="N37" s="5"/>
      <c r="O37" s="5"/>
      <c r="P37" s="5"/>
      <c r="Q37" s="5"/>
      <c r="R37" s="5"/>
      <c r="S37" s="5"/>
      <c r="T37" s="114"/>
    </row>
    <row r="38" spans="1:22" ht="14.4" customHeight="1">
      <c r="A38" s="5"/>
      <c r="B38" s="27"/>
      <c r="C38" s="27"/>
      <c r="D38" s="27"/>
      <c r="E38" s="27"/>
      <c r="F38" s="27"/>
      <c r="G38" s="27"/>
      <c r="H38" s="27"/>
      <c r="M38" s="5"/>
      <c r="N38" s="5"/>
      <c r="O38" s="5"/>
      <c r="P38" s="5"/>
      <c r="Q38" s="5"/>
      <c r="R38" s="5"/>
      <c r="S38" s="5"/>
      <c r="T38" s="114"/>
    </row>
    <row r="39" spans="1:22" ht="45.6" customHeight="1">
      <c r="A39" s="5"/>
      <c r="B39" s="27"/>
      <c r="C39" s="27"/>
      <c r="D39" s="27"/>
      <c r="E39" s="27"/>
      <c r="F39" s="27"/>
      <c r="G39" s="27"/>
      <c r="H39" s="27"/>
      <c r="I39" s="132" t="str">
        <f>_xlfn.XLOOKUP($V39,Respuesta!$B:$B,Respuesta!$E:$E)</f>
        <v>Rules for the development, maintenance, use of infrastructure and transportation in a manner that protects environmental values.</v>
      </c>
      <c r="J39" s="133"/>
      <c r="K39" s="133"/>
      <c r="L39" s="133"/>
      <c r="M39" s="5"/>
      <c r="N39" s="5"/>
      <c r="O39" s="5"/>
      <c r="P39" s="5"/>
      <c r="Q39" s="5"/>
      <c r="R39" s="5"/>
      <c r="S39" s="5"/>
      <c r="T39" s="114">
        <v>2</v>
      </c>
      <c r="U39">
        <f>D37</f>
        <v>174</v>
      </c>
      <c r="V39" t="str">
        <f>_xlfn.CONCAT(U39,T39)</f>
        <v>1742</v>
      </c>
    </row>
    <row r="40" spans="1:22" ht="14.4" customHeight="1">
      <c r="A40" s="5"/>
      <c r="B40" s="27"/>
      <c r="C40" s="27"/>
      <c r="D40" s="27"/>
      <c r="E40" s="27"/>
      <c r="F40" s="27"/>
      <c r="G40" s="27"/>
      <c r="H40" s="27"/>
      <c r="M40" s="5"/>
      <c r="N40" s="5"/>
      <c r="O40" s="5"/>
      <c r="P40" s="5"/>
      <c r="Q40" s="5"/>
      <c r="R40" s="5"/>
      <c r="S40" s="5"/>
      <c r="T40" s="114"/>
    </row>
    <row r="41" spans="1:22" ht="31.2" customHeight="1">
      <c r="A41" s="5"/>
      <c r="B41" s="27"/>
      <c r="C41" s="64" t="s">
        <v>3</v>
      </c>
      <c r="D41" s="67">
        <f>+D37+1</f>
        <v>175</v>
      </c>
      <c r="E41" s="64" t="s">
        <v>371</v>
      </c>
      <c r="F41" s="66">
        <f>_xlfn.XLOOKUP($D41,Respuesta!$C:$C,Respuesta!$A:$A)</f>
        <v>10.1</v>
      </c>
      <c r="G41" s="27"/>
      <c r="H41" s="62" t="str">
        <f>+_xlfn.XLOOKUP(D41,Preguntas!C:C,Preguntas!D:D)</f>
        <v>Do I immediately repair any damage that I cause to watercourses, soils or habitats?</v>
      </c>
      <c r="I41" s="2"/>
      <c r="J41" s="2"/>
      <c r="K41" s="2"/>
      <c r="L41" s="2"/>
      <c r="M41" s="5"/>
      <c r="N41" s="5"/>
      <c r="O41" s="5"/>
      <c r="P41" s="5"/>
      <c r="Q41" s="5"/>
      <c r="R41" s="5"/>
      <c r="S41" s="5"/>
      <c r="T41" s="114"/>
    </row>
    <row r="42" spans="1:22" ht="28.8" customHeight="1">
      <c r="A42" s="5"/>
      <c r="C42" s="27"/>
      <c r="D42" s="27"/>
      <c r="E42" s="27"/>
      <c r="F42" s="27"/>
      <c r="G42" s="27"/>
      <c r="H42" s="27"/>
      <c r="M42" s="5"/>
      <c r="N42" s="5"/>
      <c r="O42" s="5"/>
      <c r="P42" s="5"/>
      <c r="Q42" s="5"/>
      <c r="R42" s="5"/>
      <c r="S42" s="5"/>
      <c r="T42" s="114"/>
    </row>
    <row r="43" spans="1:22" ht="21.6" customHeight="1">
      <c r="A43" s="5"/>
      <c r="C43" s="27"/>
      <c r="D43" s="27"/>
      <c r="E43" s="27"/>
      <c r="F43" s="27"/>
      <c r="G43" s="27"/>
      <c r="H43" s="27"/>
      <c r="I43" s="132" t="str">
        <f>_xlfn.XLOOKUP($V43,Respuesta!$B:$B,Respuesta!$E:$E)</f>
        <v>Repair any damage to watercourses, soils and habitats immediately.</v>
      </c>
      <c r="J43" s="133"/>
      <c r="K43" s="133"/>
      <c r="L43" s="133"/>
      <c r="M43" s="5"/>
      <c r="N43" s="5"/>
      <c r="O43" s="5"/>
      <c r="P43" s="5"/>
      <c r="Q43" s="5"/>
      <c r="R43" s="5"/>
      <c r="S43" s="5"/>
      <c r="T43" s="114">
        <v>2</v>
      </c>
      <c r="U43">
        <f>D41</f>
        <v>175</v>
      </c>
      <c r="V43" t="str">
        <f>_xlfn.CONCAT(U43,T43)</f>
        <v>1752</v>
      </c>
    </row>
    <row r="44" spans="1:22" ht="37.200000000000003" customHeight="1">
      <c r="A44" s="5"/>
      <c r="C44" s="64" t="s">
        <v>3</v>
      </c>
      <c r="D44" s="67">
        <f>+D41+1</f>
        <v>176</v>
      </c>
      <c r="E44" s="64" t="s">
        <v>371</v>
      </c>
      <c r="F44" s="66">
        <f>_xlfn.XLOOKUP($D44,Respuesta!$C:$C,Respuesta!$A:$A)</f>
        <v>10.11</v>
      </c>
      <c r="G44" s="27"/>
      <c r="H44" s="62" t="str">
        <f>+_xlfn.XLOOKUP(D44,Preguntas!C:C,Preguntas!D:D)</f>
        <v>Do I protect environmental values when I harvest and remove trees?</v>
      </c>
      <c r="I44" s="2"/>
      <c r="J44" s="2"/>
      <c r="K44" s="2"/>
      <c r="L44" s="2"/>
      <c r="M44" s="5"/>
      <c r="N44" s="5"/>
      <c r="O44" s="5"/>
      <c r="P44" s="5"/>
      <c r="Q44" s="5"/>
      <c r="R44" s="5"/>
      <c r="S44" s="5"/>
      <c r="T44" s="114"/>
    </row>
    <row r="45" spans="1:22" ht="8.4" customHeight="1">
      <c r="A45" s="5"/>
      <c r="C45" s="27"/>
      <c r="D45" s="27"/>
      <c r="E45" s="27"/>
      <c r="F45" s="27"/>
      <c r="G45" s="27"/>
      <c r="H45" s="27"/>
      <c r="M45" s="5"/>
      <c r="N45" s="5"/>
      <c r="O45" s="5"/>
      <c r="P45" s="5"/>
      <c r="Q45" s="5"/>
      <c r="R45" s="5"/>
      <c r="S45" s="5"/>
      <c r="T45" s="114"/>
    </row>
    <row r="46" spans="1:22" ht="30" customHeight="1">
      <c r="A46" s="5"/>
      <c r="C46" s="27"/>
      <c r="D46" s="27"/>
      <c r="E46" s="27"/>
      <c r="F46" s="27"/>
      <c r="G46" s="27"/>
      <c r="H46" s="27"/>
      <c r="I46" s="134" t="str">
        <f>_xlfn.XLOOKUP($V46,Respuesta!$B:$B,Respuesta!$E:$E)</f>
        <v xml:space="preserve">Implement low impact logging. / Management Plan: Include appropriate harvesting and extraction practices. </v>
      </c>
      <c r="J46" s="135"/>
      <c r="K46" s="135"/>
      <c r="L46" s="135"/>
      <c r="M46" s="5"/>
      <c r="N46" s="5"/>
      <c r="O46" s="5"/>
      <c r="P46" s="5"/>
      <c r="Q46" s="5"/>
      <c r="R46" s="5"/>
      <c r="S46" s="5"/>
      <c r="T46" s="114">
        <v>2</v>
      </c>
      <c r="U46">
        <f>D44</f>
        <v>176</v>
      </c>
      <c r="V46" t="str">
        <f>_xlfn.CONCAT(U46,T46)</f>
        <v>1762</v>
      </c>
    </row>
    <row r="47" spans="1:22" ht="14.4" customHeight="1">
      <c r="A47" s="5"/>
      <c r="M47" s="5"/>
      <c r="N47" s="5"/>
      <c r="O47" s="5"/>
      <c r="P47" s="5"/>
      <c r="Q47" s="5"/>
      <c r="R47" s="5"/>
      <c r="S47" s="5"/>
      <c r="T47" s="114"/>
    </row>
    <row r="48" spans="1:22" ht="28.8" customHeight="1">
      <c r="A48" s="5"/>
      <c r="C48" s="64" t="s">
        <v>3</v>
      </c>
      <c r="D48" s="67">
        <f>+D44+1</f>
        <v>177</v>
      </c>
      <c r="E48" s="64" t="s">
        <v>371</v>
      </c>
      <c r="F48" s="66">
        <f>_xlfn.XLOOKUP($D48,Respuesta!$C:$C,Respuesta!$A:$A)</f>
        <v>10.11</v>
      </c>
      <c r="G48" s="27"/>
      <c r="H48" s="62" t="str">
        <f>+_xlfn.XLOOKUP(D48,Preguntas!C:C,Preguntas!D:D)</f>
        <v>Do I use or let others use the variety of products that result from harvesting?</v>
      </c>
      <c r="I48" s="2"/>
      <c r="J48" s="2"/>
      <c r="K48" s="2"/>
      <c r="L48" s="2"/>
      <c r="M48" s="5"/>
      <c r="N48" s="5"/>
      <c r="O48" s="5"/>
      <c r="P48" s="5"/>
      <c r="Q48" s="5"/>
      <c r="R48" s="5"/>
      <c r="S48" s="5"/>
      <c r="T48" s="114"/>
    </row>
    <row r="49" spans="1:22" ht="14.4" customHeight="1">
      <c r="A49" s="5"/>
      <c r="C49" s="27"/>
      <c r="D49" s="27"/>
      <c r="E49" s="27"/>
      <c r="F49" s="27"/>
      <c r="G49" s="27"/>
      <c r="H49" s="27"/>
      <c r="M49" s="5"/>
      <c r="N49" s="5"/>
      <c r="O49" s="5"/>
      <c r="P49" s="5"/>
      <c r="Q49" s="5"/>
      <c r="R49" s="5"/>
      <c r="S49" s="5"/>
      <c r="T49" s="114"/>
    </row>
    <row r="50" spans="1:22" ht="40.799999999999997" customHeight="1">
      <c r="A50" s="5"/>
      <c r="C50" s="27"/>
      <c r="D50" s="27"/>
      <c r="E50" s="27"/>
      <c r="F50" s="27"/>
      <c r="G50" s="27"/>
      <c r="H50" s="27"/>
      <c r="I50" s="134" t="str">
        <f>_xlfn.XLOOKUP($V50,Respuesta!$B:$B,Respuesta!$E:$E)</f>
        <v xml:space="preserve">Implement low impact logging. / Management Plan: Include appropriate harvesting and extraction practices. </v>
      </c>
      <c r="J50" s="135"/>
      <c r="K50" s="135"/>
      <c r="L50" s="135"/>
      <c r="M50" s="5"/>
      <c r="N50" s="5"/>
      <c r="O50" s="5"/>
      <c r="P50" s="5"/>
      <c r="Q50" s="5"/>
      <c r="R50" s="5"/>
      <c r="S50" s="5"/>
      <c r="T50" s="114">
        <v>2</v>
      </c>
      <c r="U50">
        <f>D48</f>
        <v>177</v>
      </c>
      <c r="V50" t="str">
        <f>_xlfn.CONCAT(U50,T50)</f>
        <v>1772</v>
      </c>
    </row>
    <row r="51" spans="1:22" ht="14.4" customHeight="1">
      <c r="A51" s="5"/>
      <c r="M51" s="5"/>
      <c r="N51" s="5"/>
      <c r="O51" s="5"/>
      <c r="P51" s="5"/>
      <c r="Q51" s="5"/>
      <c r="R51" s="5"/>
      <c r="S51" s="5"/>
      <c r="T51" s="114"/>
    </row>
    <row r="52" spans="1:22" ht="30.6" customHeight="1">
      <c r="A52" s="5"/>
      <c r="C52" s="64" t="s">
        <v>3</v>
      </c>
      <c r="D52" s="67">
        <f>+D48+1</f>
        <v>178</v>
      </c>
      <c r="E52" s="64" t="s">
        <v>371</v>
      </c>
      <c r="F52" s="66">
        <f>_xlfn.XLOOKUP($D52,Respuesta!$C:$C,Respuesta!$A:$A)</f>
        <v>10.11</v>
      </c>
      <c r="G52" s="27"/>
      <c r="H52" s="62" t="str">
        <f>+_xlfn.XLOOKUP(D52,Preguntas!C:C,Preguntas!D:D)</f>
        <v>Do I leave some dead and decaying material to conserve environmental values?</v>
      </c>
      <c r="I52" s="2"/>
      <c r="J52" s="2"/>
      <c r="K52" s="2"/>
      <c r="L52" s="2"/>
      <c r="M52" s="5"/>
      <c r="N52" s="5"/>
      <c r="O52" s="5"/>
      <c r="P52" s="5"/>
      <c r="Q52" s="5"/>
      <c r="R52" s="5"/>
      <c r="S52" s="5"/>
      <c r="T52" s="114"/>
    </row>
    <row r="53" spans="1:22" ht="25.8" customHeight="1">
      <c r="A53" s="5"/>
      <c r="C53" s="27"/>
      <c r="D53" s="27"/>
      <c r="E53" s="27"/>
      <c r="F53" s="27"/>
      <c r="G53" s="27"/>
      <c r="H53" s="27"/>
      <c r="M53" s="5"/>
      <c r="N53" s="5"/>
      <c r="O53" s="5"/>
      <c r="P53" s="5"/>
      <c r="Q53" s="5"/>
      <c r="R53" s="5"/>
      <c r="S53" s="5"/>
      <c r="T53" s="114"/>
    </row>
    <row r="54" spans="1:22" ht="32.4" customHeight="1">
      <c r="A54" s="5"/>
      <c r="C54" s="27"/>
      <c r="D54" s="27"/>
      <c r="E54" s="27"/>
      <c r="F54" s="27"/>
      <c r="G54" s="27"/>
      <c r="H54" s="27"/>
      <c r="I54" s="134" t="str">
        <f>_xlfn.XLOOKUP($V54,Respuesta!$B:$B,Respuesta!$E:$E)</f>
        <v xml:space="preserve">Implement low impact logging. / Management Plan: Include appropriate harvesting and extraction practices. </v>
      </c>
      <c r="J54" s="135"/>
      <c r="K54" s="135"/>
      <c r="L54" s="135"/>
      <c r="M54" s="5"/>
      <c r="N54" s="5"/>
      <c r="O54" s="5"/>
      <c r="P54" s="5"/>
      <c r="Q54" s="5"/>
      <c r="R54" s="5"/>
      <c r="S54" s="5"/>
      <c r="T54" s="114">
        <v>2</v>
      </c>
      <c r="U54">
        <f>D52</f>
        <v>178</v>
      </c>
      <c r="V54" t="str">
        <f>_xlfn.CONCAT(U54,T54)</f>
        <v>1782</v>
      </c>
    </row>
    <row r="55" spans="1:22" ht="14.4" customHeight="1">
      <c r="A55" s="5"/>
      <c r="M55" s="5"/>
      <c r="N55" s="5"/>
      <c r="O55" s="5"/>
      <c r="P55" s="5"/>
      <c r="Q55" s="5"/>
      <c r="R55" s="5"/>
      <c r="S55" s="5"/>
      <c r="T55" s="114"/>
    </row>
    <row r="56" spans="1:22" ht="24.6" customHeight="1">
      <c r="A56" s="5"/>
      <c r="C56" s="64" t="s">
        <v>3</v>
      </c>
      <c r="D56" s="67">
        <f>+D52+1</f>
        <v>179</v>
      </c>
      <c r="E56" s="64" t="s">
        <v>371</v>
      </c>
      <c r="F56" s="66">
        <f>_xlfn.XLOOKUP($D56,Respuesta!$C:$C,Respuesta!$A:$A)</f>
        <v>10.119999999999999</v>
      </c>
      <c r="G56" s="27"/>
      <c r="H56" s="62" t="str">
        <f>+_xlfn.XLOOKUP(D56,Preguntas!C:C,Preguntas!D:D)</f>
        <v xml:space="preserve">	Do I collect, transport and dispose of waste in appropriate ways?</v>
      </c>
      <c r="I56" s="2"/>
      <c r="J56" s="2"/>
      <c r="K56" s="2"/>
      <c r="L56" s="2"/>
      <c r="M56" s="5"/>
      <c r="N56" s="5"/>
      <c r="O56" s="5"/>
      <c r="P56" s="5"/>
      <c r="Q56" s="5"/>
      <c r="R56" s="5"/>
      <c r="S56" s="5"/>
      <c r="T56" s="114"/>
    </row>
    <row r="57" spans="1:22" ht="14.4" customHeight="1">
      <c r="A57" s="5"/>
      <c r="C57" s="27"/>
      <c r="D57" s="27"/>
      <c r="E57" s="27"/>
      <c r="F57" s="27"/>
      <c r="G57" s="27"/>
      <c r="H57" s="27"/>
      <c r="M57" s="5"/>
      <c r="N57" s="5"/>
      <c r="O57" s="5"/>
      <c r="P57" s="5"/>
      <c r="Q57" s="5"/>
      <c r="R57" s="5"/>
      <c r="S57" s="5"/>
      <c r="T57" s="114"/>
    </row>
    <row r="58" spans="1:22" ht="37.200000000000003" customHeight="1">
      <c r="A58" s="5"/>
      <c r="C58" s="27"/>
      <c r="D58" s="27"/>
      <c r="E58" s="27"/>
      <c r="F58" s="27"/>
      <c r="G58" s="27"/>
      <c r="H58" s="27"/>
      <c r="I58" s="134" t="str">
        <f>_xlfn.XLOOKUP($V58,Respuesta!$B:$B,Respuesta!$E:$E)</f>
        <v>Implement waste management protocol. / Training:  Waste management protocol. / Waste management protocol.</v>
      </c>
      <c r="J58" s="135"/>
      <c r="K58" s="135"/>
      <c r="L58" s="135"/>
      <c r="M58" s="5"/>
      <c r="N58" s="5"/>
      <c r="O58" s="5"/>
      <c r="P58" s="5"/>
      <c r="Q58" s="5"/>
      <c r="R58" s="5"/>
      <c r="S58" s="5"/>
      <c r="T58" s="114">
        <v>2</v>
      </c>
      <c r="U58">
        <f>D56</f>
        <v>179</v>
      </c>
      <c r="V58" t="str">
        <f>_xlfn.CONCAT(U58,T58)</f>
        <v>1792</v>
      </c>
    </row>
    <row r="59" spans="1:22" ht="14.4" customHeight="1">
      <c r="A59" s="5"/>
      <c r="M59" s="5"/>
      <c r="N59" s="5"/>
      <c r="O59" s="5"/>
      <c r="P59" s="5"/>
      <c r="Q59" s="5"/>
      <c r="R59" s="5"/>
      <c r="S59" s="5"/>
      <c r="T59" s="114"/>
    </row>
    <row r="60" spans="1:22" ht="14.4" customHeight="1">
      <c r="A60" s="5"/>
      <c r="M60" s="5"/>
      <c r="N60" s="5"/>
      <c r="O60" s="5"/>
      <c r="P60" s="5"/>
      <c r="Q60" s="5"/>
      <c r="R60" s="5"/>
      <c r="S60" s="5"/>
      <c r="T60" s="114"/>
    </row>
    <row r="61" spans="1:22" s="5" customFormat="1" ht="14.4" customHeight="1"/>
  </sheetData>
  <mergeCells count="15">
    <mergeCell ref="I24:L24"/>
    <mergeCell ref="I9:L9"/>
    <mergeCell ref="I12:L12"/>
    <mergeCell ref="I15:L15"/>
    <mergeCell ref="I18:L18"/>
    <mergeCell ref="I21:L21"/>
    <mergeCell ref="I50:L50"/>
    <mergeCell ref="I54:L54"/>
    <mergeCell ref="I58:L58"/>
    <mergeCell ref="I28:L28"/>
    <mergeCell ref="I32:L32"/>
    <mergeCell ref="I36:L36"/>
    <mergeCell ref="I39:L39"/>
    <mergeCell ref="I43:L43"/>
    <mergeCell ref="I46:L46"/>
  </mergeCells>
  <pageMargins left="0.7" right="0.7" top="0.75" bottom="0.75" header="0.3" footer="0.3"/>
  <pageSetup orientation="portrait" r:id="rId1"/>
  <drawing r:id="rId2"/>
  <legacyDrawing r:id="rId3"/>
  <controls>
    <mc:AlternateContent xmlns:mc="http://schemas.openxmlformats.org/markup-compatibility/2006">
      <mc:Choice Requires="x14">
        <control shapeId="41985" r:id="rId4" name="OptionButton1">
          <controlPr defaultSize="0" autoLine="0" autoPict="0" r:id="rId5">
            <anchor moveWithCells="1">
              <from>
                <xdr:col>7</xdr:col>
                <xdr:colOff>76200</xdr:colOff>
                <xdr:row>8</xdr:row>
                <xdr:rowOff>76200</xdr:rowOff>
              </from>
              <to>
                <xdr:col>7</xdr:col>
                <xdr:colOff>533400</xdr:colOff>
                <xdr:row>8</xdr:row>
                <xdr:rowOff>304800</xdr:rowOff>
              </to>
            </anchor>
          </controlPr>
        </control>
      </mc:Choice>
      <mc:Fallback>
        <control shapeId="41985" r:id="rId4" name="OptionButton1"/>
      </mc:Fallback>
    </mc:AlternateContent>
    <mc:AlternateContent xmlns:mc="http://schemas.openxmlformats.org/markup-compatibility/2006">
      <mc:Choice Requires="x14">
        <control shapeId="41986" r:id="rId6" name="OptionButton2">
          <controlPr defaultSize="0" autoLine="0" autoPict="0" r:id="rId7">
            <anchor moveWithCells="1">
              <from>
                <xdr:col>7</xdr:col>
                <xdr:colOff>1844040</xdr:colOff>
                <xdr:row>8</xdr:row>
                <xdr:rowOff>76200</xdr:rowOff>
              </from>
              <to>
                <xdr:col>7</xdr:col>
                <xdr:colOff>3124200</xdr:colOff>
                <xdr:row>8</xdr:row>
                <xdr:rowOff>350520</xdr:rowOff>
              </to>
            </anchor>
          </controlPr>
        </control>
      </mc:Choice>
      <mc:Fallback>
        <control shapeId="41986" r:id="rId6" name="OptionButton2"/>
      </mc:Fallback>
    </mc:AlternateContent>
    <mc:AlternateContent xmlns:mc="http://schemas.openxmlformats.org/markup-compatibility/2006">
      <mc:Choice Requires="x14">
        <control shapeId="41987" r:id="rId8" name="OptionButton3">
          <controlPr defaultSize="0" autoLine="0" autoPict="0" r:id="rId9">
            <anchor moveWithCells="1">
              <from>
                <xdr:col>7</xdr:col>
                <xdr:colOff>76200</xdr:colOff>
                <xdr:row>11</xdr:row>
                <xdr:rowOff>144780</xdr:rowOff>
              </from>
              <to>
                <xdr:col>7</xdr:col>
                <xdr:colOff>533400</xdr:colOff>
                <xdr:row>11</xdr:row>
                <xdr:rowOff>373380</xdr:rowOff>
              </to>
            </anchor>
          </controlPr>
        </control>
      </mc:Choice>
      <mc:Fallback>
        <control shapeId="41987" r:id="rId8" name="OptionButton3"/>
      </mc:Fallback>
    </mc:AlternateContent>
    <mc:AlternateContent xmlns:mc="http://schemas.openxmlformats.org/markup-compatibility/2006">
      <mc:Choice Requires="x14">
        <control shapeId="41988" r:id="rId10" name="OptionButton4">
          <controlPr defaultSize="0" autoLine="0" autoPict="0" r:id="rId11">
            <anchor moveWithCells="1">
              <from>
                <xdr:col>7</xdr:col>
                <xdr:colOff>1844040</xdr:colOff>
                <xdr:row>11</xdr:row>
                <xdr:rowOff>144780</xdr:rowOff>
              </from>
              <to>
                <xdr:col>7</xdr:col>
                <xdr:colOff>3124200</xdr:colOff>
                <xdr:row>11</xdr:row>
                <xdr:rowOff>373380</xdr:rowOff>
              </to>
            </anchor>
          </controlPr>
        </control>
      </mc:Choice>
      <mc:Fallback>
        <control shapeId="41988" r:id="rId10" name="OptionButton4"/>
      </mc:Fallback>
    </mc:AlternateContent>
    <mc:AlternateContent xmlns:mc="http://schemas.openxmlformats.org/markup-compatibility/2006">
      <mc:Choice Requires="x14">
        <control shapeId="41989" r:id="rId12" name="OptionButton5">
          <controlPr defaultSize="0" autoLine="0" autoPict="0" r:id="rId13">
            <anchor moveWithCells="1">
              <from>
                <xdr:col>7</xdr:col>
                <xdr:colOff>106680</xdr:colOff>
                <xdr:row>14</xdr:row>
                <xdr:rowOff>137160</xdr:rowOff>
              </from>
              <to>
                <xdr:col>7</xdr:col>
                <xdr:colOff>563880</xdr:colOff>
                <xdr:row>14</xdr:row>
                <xdr:rowOff>365760</xdr:rowOff>
              </to>
            </anchor>
          </controlPr>
        </control>
      </mc:Choice>
      <mc:Fallback>
        <control shapeId="41989" r:id="rId12" name="OptionButton5"/>
      </mc:Fallback>
    </mc:AlternateContent>
    <mc:AlternateContent xmlns:mc="http://schemas.openxmlformats.org/markup-compatibility/2006">
      <mc:Choice Requires="x14">
        <control shapeId="41990" r:id="rId14" name="OptionButton6">
          <controlPr defaultSize="0" autoLine="0" autoPict="0" r:id="rId15">
            <anchor moveWithCells="1">
              <from>
                <xdr:col>7</xdr:col>
                <xdr:colOff>1844040</xdr:colOff>
                <xdr:row>14</xdr:row>
                <xdr:rowOff>137160</xdr:rowOff>
              </from>
              <to>
                <xdr:col>7</xdr:col>
                <xdr:colOff>3124200</xdr:colOff>
                <xdr:row>14</xdr:row>
                <xdr:rowOff>365760</xdr:rowOff>
              </to>
            </anchor>
          </controlPr>
        </control>
      </mc:Choice>
      <mc:Fallback>
        <control shapeId="41990" r:id="rId14" name="OptionButton6"/>
      </mc:Fallback>
    </mc:AlternateContent>
    <mc:AlternateContent xmlns:mc="http://schemas.openxmlformats.org/markup-compatibility/2006">
      <mc:Choice Requires="x14">
        <control shapeId="41991" r:id="rId16" name="OptionButton7">
          <controlPr defaultSize="0" autoLine="0" autoPict="0" r:id="rId17">
            <anchor moveWithCells="1">
              <from>
                <xdr:col>7</xdr:col>
                <xdr:colOff>106680</xdr:colOff>
                <xdr:row>17</xdr:row>
                <xdr:rowOff>160020</xdr:rowOff>
              </from>
              <to>
                <xdr:col>7</xdr:col>
                <xdr:colOff>563880</xdr:colOff>
                <xdr:row>19</xdr:row>
                <xdr:rowOff>7620</xdr:rowOff>
              </to>
            </anchor>
          </controlPr>
        </control>
      </mc:Choice>
      <mc:Fallback>
        <control shapeId="41991" r:id="rId16" name="OptionButton7"/>
      </mc:Fallback>
    </mc:AlternateContent>
    <mc:AlternateContent xmlns:mc="http://schemas.openxmlformats.org/markup-compatibility/2006">
      <mc:Choice Requires="x14">
        <control shapeId="41992" r:id="rId18" name="OptionButton8">
          <controlPr defaultSize="0" autoLine="0" autoPict="0" r:id="rId19">
            <anchor moveWithCells="1">
              <from>
                <xdr:col>7</xdr:col>
                <xdr:colOff>1844040</xdr:colOff>
                <xdr:row>17</xdr:row>
                <xdr:rowOff>160020</xdr:rowOff>
              </from>
              <to>
                <xdr:col>7</xdr:col>
                <xdr:colOff>3124200</xdr:colOff>
                <xdr:row>19</xdr:row>
                <xdr:rowOff>7620</xdr:rowOff>
              </to>
            </anchor>
          </controlPr>
        </control>
      </mc:Choice>
      <mc:Fallback>
        <control shapeId="41992" r:id="rId18" name="OptionButton8"/>
      </mc:Fallback>
    </mc:AlternateContent>
    <mc:AlternateContent xmlns:mc="http://schemas.openxmlformats.org/markup-compatibility/2006">
      <mc:Choice Requires="x14">
        <control shapeId="41993" r:id="rId20" name="OptionButton9">
          <controlPr defaultSize="0" autoLine="0" autoPict="0" r:id="rId21">
            <anchor moveWithCells="1">
              <from>
                <xdr:col>7</xdr:col>
                <xdr:colOff>99060</xdr:colOff>
                <xdr:row>20</xdr:row>
                <xdr:rowOff>129540</xdr:rowOff>
              </from>
              <to>
                <xdr:col>7</xdr:col>
                <xdr:colOff>556260</xdr:colOff>
                <xdr:row>20</xdr:row>
                <xdr:rowOff>358140</xdr:rowOff>
              </to>
            </anchor>
          </controlPr>
        </control>
      </mc:Choice>
      <mc:Fallback>
        <control shapeId="41993" r:id="rId20" name="OptionButton9"/>
      </mc:Fallback>
    </mc:AlternateContent>
    <mc:AlternateContent xmlns:mc="http://schemas.openxmlformats.org/markup-compatibility/2006">
      <mc:Choice Requires="x14">
        <control shapeId="41994" r:id="rId22" name="OptionButton10">
          <controlPr defaultSize="0" autoLine="0" autoPict="0" r:id="rId23">
            <anchor moveWithCells="1">
              <from>
                <xdr:col>7</xdr:col>
                <xdr:colOff>1844040</xdr:colOff>
                <xdr:row>20</xdr:row>
                <xdr:rowOff>129540</xdr:rowOff>
              </from>
              <to>
                <xdr:col>7</xdr:col>
                <xdr:colOff>3124200</xdr:colOff>
                <xdr:row>20</xdr:row>
                <xdr:rowOff>358140</xdr:rowOff>
              </to>
            </anchor>
          </controlPr>
        </control>
      </mc:Choice>
      <mc:Fallback>
        <control shapeId="41994" r:id="rId22" name="OptionButton10"/>
      </mc:Fallback>
    </mc:AlternateContent>
    <mc:AlternateContent xmlns:mc="http://schemas.openxmlformats.org/markup-compatibility/2006">
      <mc:Choice Requires="x14">
        <control shapeId="41995" r:id="rId24" name="OptionButton11">
          <controlPr defaultSize="0" autoLine="0" r:id="rId25">
            <anchor moveWithCells="1">
              <from>
                <xdr:col>7</xdr:col>
                <xdr:colOff>906780</xdr:colOff>
                <xdr:row>8</xdr:row>
                <xdr:rowOff>76200</xdr:rowOff>
              </from>
              <to>
                <xdr:col>7</xdr:col>
                <xdr:colOff>1409700</xdr:colOff>
                <xdr:row>8</xdr:row>
                <xdr:rowOff>304800</xdr:rowOff>
              </to>
            </anchor>
          </controlPr>
        </control>
      </mc:Choice>
      <mc:Fallback>
        <control shapeId="41995" r:id="rId24" name="OptionButton11"/>
      </mc:Fallback>
    </mc:AlternateContent>
    <mc:AlternateContent xmlns:mc="http://schemas.openxmlformats.org/markup-compatibility/2006">
      <mc:Choice Requires="x14">
        <control shapeId="41996" r:id="rId26" name="OptionButton12">
          <controlPr defaultSize="0" autoLine="0" r:id="rId27">
            <anchor moveWithCells="1">
              <from>
                <xdr:col>7</xdr:col>
                <xdr:colOff>906780</xdr:colOff>
                <xdr:row>11</xdr:row>
                <xdr:rowOff>144780</xdr:rowOff>
              </from>
              <to>
                <xdr:col>7</xdr:col>
                <xdr:colOff>1409700</xdr:colOff>
                <xdr:row>11</xdr:row>
                <xdr:rowOff>373380</xdr:rowOff>
              </to>
            </anchor>
          </controlPr>
        </control>
      </mc:Choice>
      <mc:Fallback>
        <control shapeId="41996" r:id="rId26" name="OptionButton12"/>
      </mc:Fallback>
    </mc:AlternateContent>
    <mc:AlternateContent xmlns:mc="http://schemas.openxmlformats.org/markup-compatibility/2006">
      <mc:Choice Requires="x14">
        <control shapeId="41997" r:id="rId28" name="OptionButton13">
          <controlPr defaultSize="0" autoLine="0" r:id="rId29">
            <anchor moveWithCells="1">
              <from>
                <xdr:col>7</xdr:col>
                <xdr:colOff>906780</xdr:colOff>
                <xdr:row>14</xdr:row>
                <xdr:rowOff>137160</xdr:rowOff>
              </from>
              <to>
                <xdr:col>7</xdr:col>
                <xdr:colOff>1409700</xdr:colOff>
                <xdr:row>14</xdr:row>
                <xdr:rowOff>365760</xdr:rowOff>
              </to>
            </anchor>
          </controlPr>
        </control>
      </mc:Choice>
      <mc:Fallback>
        <control shapeId="41997" r:id="rId28" name="OptionButton13"/>
      </mc:Fallback>
    </mc:AlternateContent>
    <mc:AlternateContent xmlns:mc="http://schemas.openxmlformats.org/markup-compatibility/2006">
      <mc:Choice Requires="x14">
        <control shapeId="41998" r:id="rId30" name="OptionButton14">
          <controlPr defaultSize="0" autoLine="0" r:id="rId31">
            <anchor moveWithCells="1">
              <from>
                <xdr:col>7</xdr:col>
                <xdr:colOff>929640</xdr:colOff>
                <xdr:row>17</xdr:row>
                <xdr:rowOff>144780</xdr:rowOff>
              </from>
              <to>
                <xdr:col>7</xdr:col>
                <xdr:colOff>1432560</xdr:colOff>
                <xdr:row>18</xdr:row>
                <xdr:rowOff>160020</xdr:rowOff>
              </to>
            </anchor>
          </controlPr>
        </control>
      </mc:Choice>
      <mc:Fallback>
        <control shapeId="41998" r:id="rId30" name="OptionButton14"/>
      </mc:Fallback>
    </mc:AlternateContent>
    <mc:AlternateContent xmlns:mc="http://schemas.openxmlformats.org/markup-compatibility/2006">
      <mc:Choice Requires="x14">
        <control shapeId="41999" r:id="rId32" name="OptionButton15">
          <controlPr defaultSize="0" autoLine="0" r:id="rId33">
            <anchor moveWithCells="1">
              <from>
                <xdr:col>7</xdr:col>
                <xdr:colOff>906780</xdr:colOff>
                <xdr:row>20</xdr:row>
                <xdr:rowOff>129540</xdr:rowOff>
              </from>
              <to>
                <xdr:col>7</xdr:col>
                <xdr:colOff>1409700</xdr:colOff>
                <xdr:row>20</xdr:row>
                <xdr:rowOff>358140</xdr:rowOff>
              </to>
            </anchor>
          </controlPr>
        </control>
      </mc:Choice>
      <mc:Fallback>
        <control shapeId="41999" r:id="rId32" name="OptionButton15"/>
      </mc:Fallback>
    </mc:AlternateContent>
    <mc:AlternateContent xmlns:mc="http://schemas.openxmlformats.org/markup-compatibility/2006">
      <mc:Choice Requires="x14">
        <control shapeId="42000" r:id="rId34" name="OptionButton16">
          <controlPr defaultSize="0" autoLine="0" autoPict="0" r:id="rId35">
            <anchor moveWithCells="1">
              <from>
                <xdr:col>7</xdr:col>
                <xdr:colOff>99060</xdr:colOff>
                <xdr:row>22</xdr:row>
                <xdr:rowOff>129540</xdr:rowOff>
              </from>
              <to>
                <xdr:col>7</xdr:col>
                <xdr:colOff>556260</xdr:colOff>
                <xdr:row>23</xdr:row>
                <xdr:rowOff>175260</xdr:rowOff>
              </to>
            </anchor>
          </controlPr>
        </control>
      </mc:Choice>
      <mc:Fallback>
        <control shapeId="42000" r:id="rId34" name="OptionButton16"/>
      </mc:Fallback>
    </mc:AlternateContent>
    <mc:AlternateContent xmlns:mc="http://schemas.openxmlformats.org/markup-compatibility/2006">
      <mc:Choice Requires="x14">
        <control shapeId="42001" r:id="rId36" name="OptionButton17">
          <controlPr defaultSize="0" autoLine="0" autoPict="0" r:id="rId37">
            <anchor moveWithCells="1">
              <from>
                <xdr:col>7</xdr:col>
                <xdr:colOff>1844040</xdr:colOff>
                <xdr:row>22</xdr:row>
                <xdr:rowOff>129540</xdr:rowOff>
              </from>
              <to>
                <xdr:col>7</xdr:col>
                <xdr:colOff>3124200</xdr:colOff>
                <xdr:row>23</xdr:row>
                <xdr:rowOff>175260</xdr:rowOff>
              </to>
            </anchor>
          </controlPr>
        </control>
      </mc:Choice>
      <mc:Fallback>
        <control shapeId="42001" r:id="rId36" name="OptionButton17"/>
      </mc:Fallback>
    </mc:AlternateContent>
    <mc:AlternateContent xmlns:mc="http://schemas.openxmlformats.org/markup-compatibility/2006">
      <mc:Choice Requires="x14">
        <control shapeId="42002" r:id="rId38" name="OptionButton18">
          <controlPr defaultSize="0" autoLine="0" r:id="rId39">
            <anchor moveWithCells="1">
              <from>
                <xdr:col>7</xdr:col>
                <xdr:colOff>906780</xdr:colOff>
                <xdr:row>22</xdr:row>
                <xdr:rowOff>129540</xdr:rowOff>
              </from>
              <to>
                <xdr:col>7</xdr:col>
                <xdr:colOff>1409700</xdr:colOff>
                <xdr:row>23</xdr:row>
                <xdr:rowOff>175260</xdr:rowOff>
              </to>
            </anchor>
          </controlPr>
        </control>
      </mc:Choice>
      <mc:Fallback>
        <control shapeId="42002" r:id="rId38" name="OptionButton18"/>
      </mc:Fallback>
    </mc:AlternateContent>
    <mc:AlternateContent xmlns:mc="http://schemas.openxmlformats.org/markup-compatibility/2006">
      <mc:Choice Requires="x14">
        <control shapeId="42003" r:id="rId40" name="OptionButton19">
          <controlPr defaultSize="0" autoLine="0" autoPict="0" r:id="rId41">
            <anchor moveWithCells="1">
              <from>
                <xdr:col>7</xdr:col>
                <xdr:colOff>99060</xdr:colOff>
                <xdr:row>26</xdr:row>
                <xdr:rowOff>129540</xdr:rowOff>
              </from>
              <to>
                <xdr:col>7</xdr:col>
                <xdr:colOff>556260</xdr:colOff>
                <xdr:row>27</xdr:row>
                <xdr:rowOff>175260</xdr:rowOff>
              </to>
            </anchor>
          </controlPr>
        </control>
      </mc:Choice>
      <mc:Fallback>
        <control shapeId="42003" r:id="rId40" name="OptionButton19"/>
      </mc:Fallback>
    </mc:AlternateContent>
    <mc:AlternateContent xmlns:mc="http://schemas.openxmlformats.org/markup-compatibility/2006">
      <mc:Choice Requires="x14">
        <control shapeId="42004" r:id="rId42" name="OptionButton20">
          <controlPr defaultSize="0" autoLine="0" autoPict="0" r:id="rId43">
            <anchor moveWithCells="1">
              <from>
                <xdr:col>7</xdr:col>
                <xdr:colOff>1844040</xdr:colOff>
                <xdr:row>26</xdr:row>
                <xdr:rowOff>129540</xdr:rowOff>
              </from>
              <to>
                <xdr:col>7</xdr:col>
                <xdr:colOff>3124200</xdr:colOff>
                <xdr:row>27</xdr:row>
                <xdr:rowOff>175260</xdr:rowOff>
              </to>
            </anchor>
          </controlPr>
        </control>
      </mc:Choice>
      <mc:Fallback>
        <control shapeId="42004" r:id="rId42" name="OptionButton20"/>
      </mc:Fallback>
    </mc:AlternateContent>
    <mc:AlternateContent xmlns:mc="http://schemas.openxmlformats.org/markup-compatibility/2006">
      <mc:Choice Requires="x14">
        <control shapeId="42005" r:id="rId44" name="OptionButton21">
          <controlPr defaultSize="0" autoLine="0" r:id="rId45">
            <anchor moveWithCells="1">
              <from>
                <xdr:col>7</xdr:col>
                <xdr:colOff>906780</xdr:colOff>
                <xdr:row>26</xdr:row>
                <xdr:rowOff>129540</xdr:rowOff>
              </from>
              <to>
                <xdr:col>7</xdr:col>
                <xdr:colOff>1409700</xdr:colOff>
                <xdr:row>27</xdr:row>
                <xdr:rowOff>175260</xdr:rowOff>
              </to>
            </anchor>
          </controlPr>
        </control>
      </mc:Choice>
      <mc:Fallback>
        <control shapeId="42005" r:id="rId44" name="OptionButton21"/>
      </mc:Fallback>
    </mc:AlternateContent>
    <mc:AlternateContent xmlns:mc="http://schemas.openxmlformats.org/markup-compatibility/2006">
      <mc:Choice Requires="x14">
        <control shapeId="42006" r:id="rId46" name="OptionButton22">
          <controlPr defaultSize="0" autoLine="0" autoPict="0" r:id="rId47">
            <anchor moveWithCells="1">
              <from>
                <xdr:col>7</xdr:col>
                <xdr:colOff>99060</xdr:colOff>
                <xdr:row>31</xdr:row>
                <xdr:rowOff>0</xdr:rowOff>
              </from>
              <to>
                <xdr:col>7</xdr:col>
                <xdr:colOff>556260</xdr:colOff>
                <xdr:row>31</xdr:row>
                <xdr:rowOff>228600</xdr:rowOff>
              </to>
            </anchor>
          </controlPr>
        </control>
      </mc:Choice>
      <mc:Fallback>
        <control shapeId="42006" r:id="rId46" name="OptionButton22"/>
      </mc:Fallback>
    </mc:AlternateContent>
    <mc:AlternateContent xmlns:mc="http://schemas.openxmlformats.org/markup-compatibility/2006">
      <mc:Choice Requires="x14">
        <control shapeId="42007" r:id="rId48" name="OptionButton23">
          <controlPr defaultSize="0" autoLine="0" autoPict="0" r:id="rId49">
            <anchor moveWithCells="1">
              <from>
                <xdr:col>7</xdr:col>
                <xdr:colOff>1844040</xdr:colOff>
                <xdr:row>31</xdr:row>
                <xdr:rowOff>0</xdr:rowOff>
              </from>
              <to>
                <xdr:col>7</xdr:col>
                <xdr:colOff>3124200</xdr:colOff>
                <xdr:row>31</xdr:row>
                <xdr:rowOff>228600</xdr:rowOff>
              </to>
            </anchor>
          </controlPr>
        </control>
      </mc:Choice>
      <mc:Fallback>
        <control shapeId="42007" r:id="rId48" name="OptionButton23"/>
      </mc:Fallback>
    </mc:AlternateContent>
    <mc:AlternateContent xmlns:mc="http://schemas.openxmlformats.org/markup-compatibility/2006">
      <mc:Choice Requires="x14">
        <control shapeId="42008" r:id="rId50" name="OptionButton24">
          <controlPr defaultSize="0" autoLine="0" r:id="rId51">
            <anchor moveWithCells="1">
              <from>
                <xdr:col>7</xdr:col>
                <xdr:colOff>906780</xdr:colOff>
                <xdr:row>31</xdr:row>
                <xdr:rowOff>0</xdr:rowOff>
              </from>
              <to>
                <xdr:col>7</xdr:col>
                <xdr:colOff>1409700</xdr:colOff>
                <xdr:row>31</xdr:row>
                <xdr:rowOff>228600</xdr:rowOff>
              </to>
            </anchor>
          </controlPr>
        </control>
      </mc:Choice>
      <mc:Fallback>
        <control shapeId="42008" r:id="rId50" name="OptionButton24"/>
      </mc:Fallback>
    </mc:AlternateContent>
    <mc:AlternateContent xmlns:mc="http://schemas.openxmlformats.org/markup-compatibility/2006">
      <mc:Choice Requires="x14">
        <control shapeId="42009" r:id="rId52" name="OptionButton25">
          <controlPr defaultSize="0" autoLine="0" autoPict="0" r:id="rId53">
            <anchor moveWithCells="1">
              <from>
                <xdr:col>7</xdr:col>
                <xdr:colOff>99060</xdr:colOff>
                <xdr:row>34</xdr:row>
                <xdr:rowOff>129540</xdr:rowOff>
              </from>
              <to>
                <xdr:col>7</xdr:col>
                <xdr:colOff>556260</xdr:colOff>
                <xdr:row>35</xdr:row>
                <xdr:rowOff>175260</xdr:rowOff>
              </to>
            </anchor>
          </controlPr>
        </control>
      </mc:Choice>
      <mc:Fallback>
        <control shapeId="42009" r:id="rId52" name="OptionButton25"/>
      </mc:Fallback>
    </mc:AlternateContent>
    <mc:AlternateContent xmlns:mc="http://schemas.openxmlformats.org/markup-compatibility/2006">
      <mc:Choice Requires="x14">
        <control shapeId="42010" r:id="rId54" name="OptionButton26">
          <controlPr defaultSize="0" autoLine="0" autoPict="0" r:id="rId55">
            <anchor moveWithCells="1">
              <from>
                <xdr:col>7</xdr:col>
                <xdr:colOff>1844040</xdr:colOff>
                <xdr:row>34</xdr:row>
                <xdr:rowOff>129540</xdr:rowOff>
              </from>
              <to>
                <xdr:col>7</xdr:col>
                <xdr:colOff>3124200</xdr:colOff>
                <xdr:row>35</xdr:row>
                <xdr:rowOff>175260</xdr:rowOff>
              </to>
            </anchor>
          </controlPr>
        </control>
      </mc:Choice>
      <mc:Fallback>
        <control shapeId="42010" r:id="rId54" name="OptionButton26"/>
      </mc:Fallback>
    </mc:AlternateContent>
    <mc:AlternateContent xmlns:mc="http://schemas.openxmlformats.org/markup-compatibility/2006">
      <mc:Choice Requires="x14">
        <control shapeId="42011" r:id="rId56" name="OptionButton27">
          <controlPr defaultSize="0" autoLine="0" r:id="rId57">
            <anchor moveWithCells="1">
              <from>
                <xdr:col>7</xdr:col>
                <xdr:colOff>906780</xdr:colOff>
                <xdr:row>34</xdr:row>
                <xdr:rowOff>129540</xdr:rowOff>
              </from>
              <to>
                <xdr:col>7</xdr:col>
                <xdr:colOff>1409700</xdr:colOff>
                <xdr:row>35</xdr:row>
                <xdr:rowOff>175260</xdr:rowOff>
              </to>
            </anchor>
          </controlPr>
        </control>
      </mc:Choice>
      <mc:Fallback>
        <control shapeId="42011" r:id="rId56" name="OptionButton27"/>
      </mc:Fallback>
    </mc:AlternateContent>
    <mc:AlternateContent xmlns:mc="http://schemas.openxmlformats.org/markup-compatibility/2006">
      <mc:Choice Requires="x14">
        <control shapeId="42012" r:id="rId58" name="OptionButton28">
          <controlPr defaultSize="0" autoLine="0" autoPict="0" r:id="rId59">
            <anchor moveWithCells="1">
              <from>
                <xdr:col>7</xdr:col>
                <xdr:colOff>99060</xdr:colOff>
                <xdr:row>37</xdr:row>
                <xdr:rowOff>129540</xdr:rowOff>
              </from>
              <to>
                <xdr:col>7</xdr:col>
                <xdr:colOff>556260</xdr:colOff>
                <xdr:row>38</xdr:row>
                <xdr:rowOff>175260</xdr:rowOff>
              </to>
            </anchor>
          </controlPr>
        </control>
      </mc:Choice>
      <mc:Fallback>
        <control shapeId="42012" r:id="rId58" name="OptionButton28"/>
      </mc:Fallback>
    </mc:AlternateContent>
    <mc:AlternateContent xmlns:mc="http://schemas.openxmlformats.org/markup-compatibility/2006">
      <mc:Choice Requires="x14">
        <control shapeId="42013" r:id="rId60" name="OptionButton29">
          <controlPr defaultSize="0" autoLine="0" autoPict="0" r:id="rId61">
            <anchor moveWithCells="1">
              <from>
                <xdr:col>7</xdr:col>
                <xdr:colOff>1844040</xdr:colOff>
                <xdr:row>37</xdr:row>
                <xdr:rowOff>129540</xdr:rowOff>
              </from>
              <to>
                <xdr:col>7</xdr:col>
                <xdr:colOff>3124200</xdr:colOff>
                <xdr:row>38</xdr:row>
                <xdr:rowOff>175260</xdr:rowOff>
              </to>
            </anchor>
          </controlPr>
        </control>
      </mc:Choice>
      <mc:Fallback>
        <control shapeId="42013" r:id="rId60" name="OptionButton29"/>
      </mc:Fallback>
    </mc:AlternateContent>
    <mc:AlternateContent xmlns:mc="http://schemas.openxmlformats.org/markup-compatibility/2006">
      <mc:Choice Requires="x14">
        <control shapeId="42014" r:id="rId62" name="OptionButton30">
          <controlPr defaultSize="0" autoLine="0" r:id="rId63">
            <anchor moveWithCells="1">
              <from>
                <xdr:col>7</xdr:col>
                <xdr:colOff>906780</xdr:colOff>
                <xdr:row>37</xdr:row>
                <xdr:rowOff>129540</xdr:rowOff>
              </from>
              <to>
                <xdr:col>7</xdr:col>
                <xdr:colOff>1409700</xdr:colOff>
                <xdr:row>38</xdr:row>
                <xdr:rowOff>175260</xdr:rowOff>
              </to>
            </anchor>
          </controlPr>
        </control>
      </mc:Choice>
      <mc:Fallback>
        <control shapeId="42014" r:id="rId62" name="OptionButton30"/>
      </mc:Fallback>
    </mc:AlternateContent>
    <mc:AlternateContent xmlns:mc="http://schemas.openxmlformats.org/markup-compatibility/2006">
      <mc:Choice Requires="x14">
        <control shapeId="42015" r:id="rId64" name="OptionButton31">
          <controlPr defaultSize="0" autoLine="0" autoPict="0" r:id="rId65">
            <anchor moveWithCells="1">
              <from>
                <xdr:col>7</xdr:col>
                <xdr:colOff>137160</xdr:colOff>
                <xdr:row>41</xdr:row>
                <xdr:rowOff>99060</xdr:rowOff>
              </from>
              <to>
                <xdr:col>7</xdr:col>
                <xdr:colOff>594360</xdr:colOff>
                <xdr:row>41</xdr:row>
                <xdr:rowOff>327660</xdr:rowOff>
              </to>
            </anchor>
          </controlPr>
        </control>
      </mc:Choice>
      <mc:Fallback>
        <control shapeId="42015" r:id="rId64" name="OptionButton31"/>
      </mc:Fallback>
    </mc:AlternateContent>
    <mc:AlternateContent xmlns:mc="http://schemas.openxmlformats.org/markup-compatibility/2006">
      <mc:Choice Requires="x14">
        <control shapeId="42016" r:id="rId66" name="OptionButton32">
          <controlPr defaultSize="0" autoLine="0" autoPict="0" r:id="rId67">
            <anchor moveWithCells="1">
              <from>
                <xdr:col>7</xdr:col>
                <xdr:colOff>1882140</xdr:colOff>
                <xdr:row>41</xdr:row>
                <xdr:rowOff>99060</xdr:rowOff>
              </from>
              <to>
                <xdr:col>7</xdr:col>
                <xdr:colOff>3162300</xdr:colOff>
                <xdr:row>41</xdr:row>
                <xdr:rowOff>327660</xdr:rowOff>
              </to>
            </anchor>
          </controlPr>
        </control>
      </mc:Choice>
      <mc:Fallback>
        <control shapeId="42016" r:id="rId66" name="OptionButton32"/>
      </mc:Fallback>
    </mc:AlternateContent>
    <mc:AlternateContent xmlns:mc="http://schemas.openxmlformats.org/markup-compatibility/2006">
      <mc:Choice Requires="x14">
        <control shapeId="42017" r:id="rId68" name="OptionButton33">
          <controlPr defaultSize="0" autoLine="0" r:id="rId69">
            <anchor moveWithCells="1">
              <from>
                <xdr:col>7</xdr:col>
                <xdr:colOff>944880</xdr:colOff>
                <xdr:row>41</xdr:row>
                <xdr:rowOff>99060</xdr:rowOff>
              </from>
              <to>
                <xdr:col>7</xdr:col>
                <xdr:colOff>1447800</xdr:colOff>
                <xdr:row>41</xdr:row>
                <xdr:rowOff>327660</xdr:rowOff>
              </to>
            </anchor>
          </controlPr>
        </control>
      </mc:Choice>
      <mc:Fallback>
        <control shapeId="42017" r:id="rId68" name="OptionButton33"/>
      </mc:Fallback>
    </mc:AlternateContent>
    <mc:AlternateContent xmlns:mc="http://schemas.openxmlformats.org/markup-compatibility/2006">
      <mc:Choice Requires="x14">
        <control shapeId="42018" r:id="rId70" name="OptionButton34">
          <controlPr defaultSize="0" autoLine="0" autoPict="0" r:id="rId71">
            <anchor moveWithCells="1">
              <from>
                <xdr:col>7</xdr:col>
                <xdr:colOff>114300</xdr:colOff>
                <xdr:row>45</xdr:row>
                <xdr:rowOff>22860</xdr:rowOff>
              </from>
              <to>
                <xdr:col>7</xdr:col>
                <xdr:colOff>571500</xdr:colOff>
                <xdr:row>45</xdr:row>
                <xdr:rowOff>251460</xdr:rowOff>
              </to>
            </anchor>
          </controlPr>
        </control>
      </mc:Choice>
      <mc:Fallback>
        <control shapeId="42018" r:id="rId70" name="OptionButton34"/>
      </mc:Fallback>
    </mc:AlternateContent>
    <mc:AlternateContent xmlns:mc="http://schemas.openxmlformats.org/markup-compatibility/2006">
      <mc:Choice Requires="x14">
        <control shapeId="42019" r:id="rId72" name="OptionButton35">
          <controlPr defaultSize="0" autoLine="0" autoPict="0" r:id="rId73">
            <anchor moveWithCells="1">
              <from>
                <xdr:col>7</xdr:col>
                <xdr:colOff>1859280</xdr:colOff>
                <xdr:row>45</xdr:row>
                <xdr:rowOff>22860</xdr:rowOff>
              </from>
              <to>
                <xdr:col>7</xdr:col>
                <xdr:colOff>3139440</xdr:colOff>
                <xdr:row>45</xdr:row>
                <xdr:rowOff>251460</xdr:rowOff>
              </to>
            </anchor>
          </controlPr>
        </control>
      </mc:Choice>
      <mc:Fallback>
        <control shapeId="42019" r:id="rId72" name="OptionButton35"/>
      </mc:Fallback>
    </mc:AlternateContent>
    <mc:AlternateContent xmlns:mc="http://schemas.openxmlformats.org/markup-compatibility/2006">
      <mc:Choice Requires="x14">
        <control shapeId="42020" r:id="rId74" name="OptionButton36">
          <controlPr defaultSize="0" autoLine="0" r:id="rId75">
            <anchor moveWithCells="1">
              <from>
                <xdr:col>7</xdr:col>
                <xdr:colOff>922020</xdr:colOff>
                <xdr:row>45</xdr:row>
                <xdr:rowOff>22860</xdr:rowOff>
              </from>
              <to>
                <xdr:col>7</xdr:col>
                <xdr:colOff>1424940</xdr:colOff>
                <xdr:row>45</xdr:row>
                <xdr:rowOff>251460</xdr:rowOff>
              </to>
            </anchor>
          </controlPr>
        </control>
      </mc:Choice>
      <mc:Fallback>
        <control shapeId="42020" r:id="rId74" name="OptionButton36"/>
      </mc:Fallback>
    </mc:AlternateContent>
    <mc:AlternateContent xmlns:mc="http://schemas.openxmlformats.org/markup-compatibility/2006">
      <mc:Choice Requires="x14">
        <control shapeId="42021" r:id="rId76" name="OptionButton37">
          <controlPr defaultSize="0" autoLine="0" autoPict="0" r:id="rId77">
            <anchor moveWithCells="1">
              <from>
                <xdr:col>7</xdr:col>
                <xdr:colOff>114300</xdr:colOff>
                <xdr:row>48</xdr:row>
                <xdr:rowOff>137160</xdr:rowOff>
              </from>
              <to>
                <xdr:col>7</xdr:col>
                <xdr:colOff>571500</xdr:colOff>
                <xdr:row>49</xdr:row>
                <xdr:rowOff>182880</xdr:rowOff>
              </to>
            </anchor>
          </controlPr>
        </control>
      </mc:Choice>
      <mc:Fallback>
        <control shapeId="42021" r:id="rId76" name="OptionButton37"/>
      </mc:Fallback>
    </mc:AlternateContent>
    <mc:AlternateContent xmlns:mc="http://schemas.openxmlformats.org/markup-compatibility/2006">
      <mc:Choice Requires="x14">
        <control shapeId="42022" r:id="rId78" name="OptionButton38">
          <controlPr defaultSize="0" autoLine="0" autoPict="0" r:id="rId79">
            <anchor moveWithCells="1">
              <from>
                <xdr:col>7</xdr:col>
                <xdr:colOff>1859280</xdr:colOff>
                <xdr:row>48</xdr:row>
                <xdr:rowOff>137160</xdr:rowOff>
              </from>
              <to>
                <xdr:col>7</xdr:col>
                <xdr:colOff>3139440</xdr:colOff>
                <xdr:row>49</xdr:row>
                <xdr:rowOff>182880</xdr:rowOff>
              </to>
            </anchor>
          </controlPr>
        </control>
      </mc:Choice>
      <mc:Fallback>
        <control shapeId="42022" r:id="rId78" name="OptionButton38"/>
      </mc:Fallback>
    </mc:AlternateContent>
    <mc:AlternateContent xmlns:mc="http://schemas.openxmlformats.org/markup-compatibility/2006">
      <mc:Choice Requires="x14">
        <control shapeId="42023" r:id="rId80" name="OptionButton39">
          <controlPr defaultSize="0" autoLine="0" r:id="rId81">
            <anchor moveWithCells="1">
              <from>
                <xdr:col>7</xdr:col>
                <xdr:colOff>922020</xdr:colOff>
                <xdr:row>48</xdr:row>
                <xdr:rowOff>137160</xdr:rowOff>
              </from>
              <to>
                <xdr:col>7</xdr:col>
                <xdr:colOff>1424940</xdr:colOff>
                <xdr:row>49</xdr:row>
                <xdr:rowOff>182880</xdr:rowOff>
              </to>
            </anchor>
          </controlPr>
        </control>
      </mc:Choice>
      <mc:Fallback>
        <control shapeId="42023" r:id="rId80" name="OptionButton39"/>
      </mc:Fallback>
    </mc:AlternateContent>
    <mc:AlternateContent xmlns:mc="http://schemas.openxmlformats.org/markup-compatibility/2006">
      <mc:Choice Requires="x14">
        <control shapeId="42024" r:id="rId82" name="OptionButton40">
          <controlPr defaultSize="0" autoLine="0" autoPict="0" r:id="rId83">
            <anchor moveWithCells="1">
              <from>
                <xdr:col>7</xdr:col>
                <xdr:colOff>114300</xdr:colOff>
                <xdr:row>52</xdr:row>
                <xdr:rowOff>152400</xdr:rowOff>
              </from>
              <to>
                <xdr:col>7</xdr:col>
                <xdr:colOff>571500</xdr:colOff>
                <xdr:row>53</xdr:row>
                <xdr:rowOff>53340</xdr:rowOff>
              </to>
            </anchor>
          </controlPr>
        </control>
      </mc:Choice>
      <mc:Fallback>
        <control shapeId="42024" r:id="rId82" name="OptionButton40"/>
      </mc:Fallback>
    </mc:AlternateContent>
    <mc:AlternateContent xmlns:mc="http://schemas.openxmlformats.org/markup-compatibility/2006">
      <mc:Choice Requires="x14">
        <control shapeId="42025" r:id="rId84" name="OptionButton41">
          <controlPr defaultSize="0" autoLine="0" autoPict="0" r:id="rId85">
            <anchor moveWithCells="1">
              <from>
                <xdr:col>7</xdr:col>
                <xdr:colOff>1859280</xdr:colOff>
                <xdr:row>52</xdr:row>
                <xdr:rowOff>152400</xdr:rowOff>
              </from>
              <to>
                <xdr:col>7</xdr:col>
                <xdr:colOff>3139440</xdr:colOff>
                <xdr:row>53</xdr:row>
                <xdr:rowOff>53340</xdr:rowOff>
              </to>
            </anchor>
          </controlPr>
        </control>
      </mc:Choice>
      <mc:Fallback>
        <control shapeId="42025" r:id="rId84" name="OptionButton41"/>
      </mc:Fallback>
    </mc:AlternateContent>
    <mc:AlternateContent xmlns:mc="http://schemas.openxmlformats.org/markup-compatibility/2006">
      <mc:Choice Requires="x14">
        <control shapeId="42026" r:id="rId86" name="OptionButton42">
          <controlPr defaultSize="0" autoLine="0" r:id="rId87">
            <anchor moveWithCells="1">
              <from>
                <xdr:col>7</xdr:col>
                <xdr:colOff>922020</xdr:colOff>
                <xdr:row>52</xdr:row>
                <xdr:rowOff>152400</xdr:rowOff>
              </from>
              <to>
                <xdr:col>7</xdr:col>
                <xdr:colOff>1424940</xdr:colOff>
                <xdr:row>53</xdr:row>
                <xdr:rowOff>53340</xdr:rowOff>
              </to>
            </anchor>
          </controlPr>
        </control>
      </mc:Choice>
      <mc:Fallback>
        <control shapeId="42026" r:id="rId86" name="OptionButton42"/>
      </mc:Fallback>
    </mc:AlternateContent>
    <mc:AlternateContent xmlns:mc="http://schemas.openxmlformats.org/markup-compatibility/2006">
      <mc:Choice Requires="x14">
        <control shapeId="42027" r:id="rId88" name="OptionButton43">
          <controlPr defaultSize="0" autoLine="0" autoPict="0" r:id="rId89">
            <anchor moveWithCells="1">
              <from>
                <xdr:col>7</xdr:col>
                <xdr:colOff>121920</xdr:colOff>
                <xdr:row>56</xdr:row>
                <xdr:rowOff>144780</xdr:rowOff>
              </from>
              <to>
                <xdr:col>7</xdr:col>
                <xdr:colOff>579120</xdr:colOff>
                <xdr:row>57</xdr:row>
                <xdr:rowOff>190500</xdr:rowOff>
              </to>
            </anchor>
          </controlPr>
        </control>
      </mc:Choice>
      <mc:Fallback>
        <control shapeId="42027" r:id="rId88" name="OptionButton43"/>
      </mc:Fallback>
    </mc:AlternateContent>
    <mc:AlternateContent xmlns:mc="http://schemas.openxmlformats.org/markup-compatibility/2006">
      <mc:Choice Requires="x14">
        <control shapeId="42028" r:id="rId90" name="OptionButton44">
          <controlPr defaultSize="0" autoLine="0" autoPict="0" r:id="rId91">
            <anchor moveWithCells="1">
              <from>
                <xdr:col>7</xdr:col>
                <xdr:colOff>1866900</xdr:colOff>
                <xdr:row>56</xdr:row>
                <xdr:rowOff>144780</xdr:rowOff>
              </from>
              <to>
                <xdr:col>7</xdr:col>
                <xdr:colOff>3147060</xdr:colOff>
                <xdr:row>57</xdr:row>
                <xdr:rowOff>190500</xdr:rowOff>
              </to>
            </anchor>
          </controlPr>
        </control>
      </mc:Choice>
      <mc:Fallback>
        <control shapeId="42028" r:id="rId90" name="OptionButton44"/>
      </mc:Fallback>
    </mc:AlternateContent>
    <mc:AlternateContent xmlns:mc="http://schemas.openxmlformats.org/markup-compatibility/2006">
      <mc:Choice Requires="x14">
        <control shapeId="42029" r:id="rId92" name="OptionButton45">
          <controlPr defaultSize="0" autoLine="0" r:id="rId93">
            <anchor moveWithCells="1">
              <from>
                <xdr:col>7</xdr:col>
                <xdr:colOff>929640</xdr:colOff>
                <xdr:row>56</xdr:row>
                <xdr:rowOff>144780</xdr:rowOff>
              </from>
              <to>
                <xdr:col>7</xdr:col>
                <xdr:colOff>1432560</xdr:colOff>
                <xdr:row>57</xdr:row>
                <xdr:rowOff>190500</xdr:rowOff>
              </to>
            </anchor>
          </controlPr>
        </control>
      </mc:Choice>
      <mc:Fallback>
        <control shapeId="42029" r:id="rId92" name="OptionButton45"/>
      </mc:Fallback>
    </mc:AlternateContent>
  </control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EBBE9-4BCB-4216-BC7B-B6226F00AA73}">
  <sheetPr codeName="Sheet34">
    <tabColor rgb="FF61A5C2"/>
  </sheetPr>
  <dimension ref="A1:AD49"/>
  <sheetViews>
    <sheetView showGridLines="0" zoomScale="80" zoomScaleNormal="80" workbookViewId="0">
      <selection activeCell="K9" sqref="K9"/>
    </sheetView>
  </sheetViews>
  <sheetFormatPr baseColWidth="10" defaultColWidth="0" defaultRowHeight="14.4" customHeight="1" zeroHeight="1"/>
  <cols>
    <col min="1" max="1" width="8.88671875" style="5" customWidth="1"/>
    <col min="2" max="2" width="8.88671875" customWidth="1"/>
    <col min="3" max="3" width="3.44140625" bestFit="1" customWidth="1"/>
    <col min="4" max="4" width="7.88671875" bestFit="1" customWidth="1"/>
    <col min="5" max="5" width="9.77734375" customWidth="1"/>
    <col min="6" max="6" width="33.109375" customWidth="1"/>
    <col min="7" max="7" width="77.6640625" customWidth="1"/>
    <col min="8" max="8" width="15.5546875" customWidth="1"/>
    <col min="9" max="9" width="14.21875" customWidth="1"/>
    <col min="10" max="10" width="2.77734375" customWidth="1"/>
    <col min="11" max="11" width="20.44140625" customWidth="1"/>
    <col min="12" max="12" width="4.88671875" customWidth="1"/>
    <col min="13" max="13" width="3.109375" customWidth="1"/>
    <col min="14" max="14" width="4.44140625" customWidth="1"/>
    <col min="15" max="15" width="8.88671875" customWidth="1"/>
    <col min="16" max="16" width="5.88671875" hidden="1" customWidth="1"/>
    <col min="17" max="17" width="3.44140625" hidden="1" customWidth="1"/>
    <col min="18" max="18" width="8.88671875" hidden="1" customWidth="1"/>
    <col min="19" max="30" width="0" hidden="1" customWidth="1"/>
    <col min="31" max="16384" width="8.88671875" hidden="1"/>
  </cols>
  <sheetData>
    <row r="1" spans="1:30">
      <c r="A1" s="104"/>
      <c r="B1" s="104"/>
      <c r="C1" s="104"/>
      <c r="D1" s="104"/>
      <c r="E1" s="104"/>
      <c r="F1" s="104"/>
      <c r="G1" s="104"/>
      <c r="H1" s="104"/>
      <c r="I1" s="104"/>
      <c r="J1" s="104"/>
      <c r="K1" s="104"/>
      <c r="L1" s="104"/>
      <c r="M1" s="104"/>
      <c r="N1" s="104"/>
      <c r="O1" s="104"/>
      <c r="P1" s="8"/>
      <c r="Q1" s="8"/>
      <c r="R1" s="8"/>
    </row>
    <row r="2" spans="1:30">
      <c r="A2" s="104"/>
      <c r="B2" s="104"/>
      <c r="C2" s="104"/>
      <c r="D2" s="104"/>
      <c r="E2" s="104"/>
      <c r="F2" s="104"/>
      <c r="G2" s="104"/>
      <c r="H2" s="104"/>
      <c r="I2" s="104"/>
      <c r="J2" s="104"/>
      <c r="K2" s="104"/>
      <c r="L2" s="104"/>
      <c r="M2" s="104"/>
      <c r="N2" s="104"/>
      <c r="O2" s="104"/>
      <c r="P2" s="8"/>
      <c r="Q2" s="8"/>
      <c r="R2" s="8"/>
    </row>
    <row r="3" spans="1:30">
      <c r="A3" s="104"/>
      <c r="B3" s="104"/>
      <c r="C3" s="104"/>
      <c r="D3" s="104"/>
      <c r="E3" s="104"/>
      <c r="F3" s="104"/>
      <c r="G3" s="104"/>
      <c r="H3" s="104"/>
      <c r="I3" s="104"/>
      <c r="J3" s="104"/>
      <c r="K3" s="104"/>
      <c r="L3" s="104"/>
      <c r="M3" s="104"/>
      <c r="N3" s="104"/>
      <c r="O3" s="104"/>
      <c r="P3" s="8"/>
      <c r="Q3" s="8"/>
      <c r="R3" s="8"/>
    </row>
    <row r="4" spans="1:30" ht="9.6" customHeight="1">
      <c r="A4" s="104"/>
      <c r="B4" s="104"/>
      <c r="C4" s="104"/>
      <c r="D4" s="104"/>
      <c r="E4" s="104"/>
      <c r="F4" s="104"/>
      <c r="G4" s="104"/>
      <c r="H4" s="104"/>
      <c r="I4" s="104"/>
      <c r="J4" s="104"/>
      <c r="K4" s="104"/>
      <c r="L4" s="104"/>
      <c r="M4" s="104"/>
      <c r="N4" s="104"/>
      <c r="O4" s="104"/>
      <c r="P4" s="8"/>
      <c r="Q4" s="8"/>
      <c r="R4" s="8"/>
    </row>
    <row r="5" spans="1:30">
      <c r="B5" s="2"/>
      <c r="C5" s="9"/>
      <c r="D5" s="2"/>
      <c r="E5" s="2"/>
      <c r="F5" s="2"/>
      <c r="G5" s="2"/>
      <c r="H5" s="2"/>
      <c r="I5" s="2"/>
      <c r="J5" s="2"/>
      <c r="K5" s="2"/>
      <c r="L5" s="5"/>
      <c r="M5" s="5"/>
      <c r="N5" s="5"/>
      <c r="O5" s="5"/>
      <c r="P5" s="5"/>
      <c r="Q5" s="5"/>
      <c r="R5" s="5"/>
    </row>
    <row r="6" spans="1:30" ht="10.199999999999999" customHeight="1">
      <c r="B6" s="2"/>
      <c r="C6" s="9"/>
      <c r="D6" s="2"/>
      <c r="E6" s="2"/>
      <c r="F6" s="2"/>
      <c r="G6" s="2"/>
      <c r="H6" s="2"/>
      <c r="I6" s="2"/>
      <c r="J6" s="2"/>
      <c r="K6" s="2"/>
      <c r="L6" s="5"/>
      <c r="M6" s="5"/>
      <c r="N6" s="5"/>
      <c r="O6" s="5"/>
      <c r="P6" s="5"/>
      <c r="Q6" s="5"/>
      <c r="R6" s="5"/>
    </row>
    <row r="7" spans="1:30" ht="22.8" customHeight="1">
      <c r="B7" s="2"/>
      <c r="C7" s="2"/>
      <c r="D7" s="2"/>
      <c r="E7" s="2"/>
      <c r="F7" s="2"/>
      <c r="G7" s="2"/>
      <c r="H7" s="2"/>
      <c r="I7" s="10"/>
      <c r="J7" s="2"/>
      <c r="K7" s="2"/>
      <c r="L7" s="5"/>
      <c r="M7" s="5"/>
      <c r="N7" s="5"/>
      <c r="O7" s="5"/>
      <c r="P7" s="5"/>
      <c r="Q7" s="5"/>
      <c r="R7" s="5"/>
    </row>
    <row r="8" spans="1:30" ht="22.8" customHeight="1">
      <c r="B8" s="2"/>
      <c r="C8" s="2"/>
      <c r="D8" s="2"/>
      <c r="E8" s="2"/>
      <c r="F8" s="2"/>
      <c r="G8" s="2"/>
      <c r="H8" s="2"/>
      <c r="I8" s="10"/>
      <c r="J8" s="2"/>
      <c r="K8" s="2"/>
      <c r="L8" s="5"/>
      <c r="M8" s="5"/>
      <c r="N8" s="5"/>
      <c r="O8" s="5"/>
      <c r="P8" s="5"/>
      <c r="Q8" s="5"/>
      <c r="R8" s="5"/>
    </row>
    <row r="9" spans="1:30" ht="37.200000000000003" customHeight="1">
      <c r="B9" s="13"/>
      <c r="C9" s="25"/>
      <c r="D9" s="26"/>
      <c r="E9" s="96"/>
      <c r="F9" s="26"/>
      <c r="G9" s="7"/>
      <c r="H9" s="27"/>
      <c r="I9" s="27"/>
      <c r="J9" s="27"/>
      <c r="K9" s="27"/>
      <c r="L9" s="5"/>
      <c r="M9" s="5"/>
      <c r="N9" s="5"/>
      <c r="O9" s="5"/>
      <c r="P9" s="5"/>
      <c r="Q9" s="5"/>
      <c r="R9" s="5"/>
    </row>
    <row r="10" spans="1:30" ht="27" customHeight="1">
      <c r="B10" s="2"/>
      <c r="D10" s="106" t="s">
        <v>2</v>
      </c>
      <c r="E10" s="106" t="s">
        <v>370</v>
      </c>
      <c r="F10" s="106" t="s">
        <v>367</v>
      </c>
      <c r="G10" s="106" t="s">
        <v>368</v>
      </c>
      <c r="H10" s="107" t="s">
        <v>369</v>
      </c>
      <c r="I10" s="107" t="s">
        <v>15</v>
      </c>
      <c r="J10" s="28"/>
      <c r="K10" s="28"/>
      <c r="L10" s="5"/>
      <c r="M10" s="5"/>
      <c r="N10" s="5"/>
      <c r="O10" s="5"/>
      <c r="P10" s="5"/>
      <c r="Q10" s="5"/>
      <c r="R10" s="5"/>
    </row>
    <row r="11" spans="1:30" ht="30" customHeight="1">
      <c r="B11" s="2"/>
      <c r="C11" s="2"/>
      <c r="D11" s="39">
        <f>IF(AD12 = 0,"", AD12 )</f>
        <v>150</v>
      </c>
      <c r="E11" s="39">
        <f>IF(IFERROR(_xlfn.XLOOKUP($D11,Respuesta!$C:$C,Respuesta!$A:$A),0) = 0,"", _xlfn.XLOOKUP($D11,Respuesta!$C:$C,Respuesta!$A:$A))</f>
        <v>10.1</v>
      </c>
      <c r="F11" s="37" t="str">
        <f>IF(IFERROR(_xlfn.XLOOKUP($AB12,Respuesta!$B:$B,Respuesta!$I:$I),0) = 0,"", _xlfn.XLOOKUP($AB12,Respuesta!$B:$B,Respuesta!$I:$I))</f>
        <v>Actions|Documents</v>
      </c>
      <c r="G11" s="37" t="str">
        <f>IF(IFERROR(_xlfn.XLOOKUP($AB12,Respuesta!$B:$B,Respuesta!$E:$E),0) =0,"",(_xlfn.XLOOKUP($AB12,Respuesta!$B:$B,Respuesta!$E:$E)))</f>
        <v>Take care that harvested sites will be regenerated to near-natural conditions. / Include in the Management Plan treatments for harvested areas and rules for regeneration management.</v>
      </c>
      <c r="H11" s="115"/>
      <c r="I11" s="115"/>
      <c r="J11" s="27"/>
      <c r="K11" s="27"/>
      <c r="L11" s="5"/>
      <c r="M11" s="5"/>
      <c r="N11" s="5"/>
      <c r="O11" s="5"/>
      <c r="P11" s="5"/>
      <c r="Q11" s="5"/>
      <c r="R11" s="5"/>
      <c r="W11" t="s">
        <v>19</v>
      </c>
      <c r="X11" t="s">
        <v>17</v>
      </c>
      <c r="Y11" t="s">
        <v>6</v>
      </c>
      <c r="AB11" t="s">
        <v>19</v>
      </c>
      <c r="AC11" t="s">
        <v>17</v>
      </c>
      <c r="AD11" t="s">
        <v>6</v>
      </c>
    </row>
    <row r="12" spans="1:30" ht="30" customHeight="1">
      <c r="B12" s="2"/>
      <c r="C12" s="23"/>
      <c r="D12" s="39">
        <f t="shared" ref="D12:D29" si="0">IF(AD13 = 0,"", AD13 )</f>
        <v>151</v>
      </c>
      <c r="E12" s="39">
        <f>IF(IFERROR(_xlfn.XLOOKUP($D12,Respuesta!$C:$C,Respuesta!$A:$A),0) = 0,"", _xlfn.XLOOKUP($D12,Respuesta!$C:$C,Respuesta!$A:$A))</f>
        <v>10.199999999999999</v>
      </c>
      <c r="F12" s="37" t="str">
        <f>IF(IFERROR(_xlfn.XLOOKUP($AB13,Respuesta!$B:$B,Respuesta!$I:$I),0) = 0,"", _xlfn.XLOOKUP($AB13,Respuesta!$B:$B,Respuesta!$I:$I))</f>
        <v>Actions</v>
      </c>
      <c r="G12" s="37" t="str">
        <f>IF(IFERROR(_xlfn.XLOOKUP($AB13,Respuesta!$B:$B,Respuesta!$E:$E),0) =0,"",(_xlfn.XLOOKUP($AB13,Respuesta!$B:$B,Respuesta!$E:$E)))</f>
        <v>Justify the use of non-native species  (if used).</v>
      </c>
      <c r="H12" s="115"/>
      <c r="I12" s="115"/>
      <c r="J12" s="27"/>
      <c r="K12" s="27"/>
      <c r="L12" s="5"/>
      <c r="M12" s="5"/>
      <c r="N12" s="5"/>
      <c r="O12" s="5"/>
      <c r="P12" s="5"/>
      <c r="Q12" s="5"/>
      <c r="R12" s="5"/>
      <c r="W12" s="27" t="str" cm="1">
        <f t="array" ref="W12:W26">+_xlfn._xlws.FILTER('P 10.A'!$V$9:$V$58,'P 10.A'!$V$9:$V$58 &lt;&gt; "")</f>
        <v>1502</v>
      </c>
      <c r="X12" s="27" t="str">
        <f>_xlfn.XLOOKUP(W12,Respuesta!B:B,Respuesta!H:H)</f>
        <v>Si</v>
      </c>
      <c r="Y12" s="27">
        <f>_xlfn.XLOOKUP(W12,Respuesta!B:B,Respuesta!C:C)</f>
        <v>150</v>
      </c>
      <c r="AB12" t="str" cm="1">
        <f t="array" ref="AB12:AB39">_xlfn._xlws.FILTER(W12:W41,$X$12:$X$41 = "Si","")</f>
        <v>1502</v>
      </c>
      <c r="AD12" cm="1">
        <f t="array" ref="AD12:AD39">_xlfn._xlws.FILTER(Y12:Y41,$X$12:$X$41 = "Si","Sin Datos")</f>
        <v>150</v>
      </c>
    </row>
    <row r="13" spans="1:30" ht="30" customHeight="1">
      <c r="B13" s="2"/>
      <c r="D13" s="39">
        <f t="shared" si="0"/>
        <v>152</v>
      </c>
      <c r="E13" s="39">
        <f>IF(IFERROR(_xlfn.XLOOKUP($D13,Respuesta!$C:$C,Respuesta!$A:$A),0) = 0,"", _xlfn.XLOOKUP($D13,Respuesta!$C:$C,Respuesta!$A:$A))</f>
        <v>10.3</v>
      </c>
      <c r="F13" s="37" t="str">
        <f>IF(IFERROR(_xlfn.XLOOKUP($AB14,Respuesta!$B:$B,Respuesta!$I:$I),0) = 0,"", _xlfn.XLOOKUP($AB14,Respuesta!$B:$B,Respuesta!$I:$I))</f>
        <v>Actions|Identify Monitor and register</v>
      </c>
      <c r="G13" s="37" t="str">
        <f>IF(IFERROR(_xlfn.XLOOKUP($AB14,Respuesta!$B:$B,Respuesta!$E:$E),0) =0,"",(_xlfn.XLOOKUP($AB14,Respuesta!$B:$B,Respuesta!$E:$E)))</f>
        <v>Demonstrate that exotic species are not invasive and do not cause adverse effects. / Monitor exotic species.</v>
      </c>
      <c r="H13" s="116"/>
      <c r="I13" s="116"/>
      <c r="J13" s="30"/>
      <c r="K13" s="30"/>
      <c r="L13" s="5"/>
      <c r="M13" s="5"/>
      <c r="N13" s="5"/>
      <c r="O13" s="5"/>
      <c r="P13" s="5"/>
      <c r="Q13" s="5"/>
      <c r="R13" s="5"/>
      <c r="W13" s="27" t="str">
        <v>1512</v>
      </c>
      <c r="X13" s="27" t="str">
        <f>_xlfn.XLOOKUP(W13,Respuesta!B:B,Respuesta!H:H)</f>
        <v>Si</v>
      </c>
      <c r="Y13" s="27">
        <f>_xlfn.XLOOKUP(W13,Respuesta!B:B,Respuesta!C:C)</f>
        <v>151</v>
      </c>
      <c r="AB13" t="str">
        <v>1512</v>
      </c>
      <c r="AD13">
        <v>151</v>
      </c>
    </row>
    <row r="14" spans="1:30" ht="30" customHeight="1">
      <c r="B14" s="2"/>
      <c r="C14" s="2"/>
      <c r="D14" s="39">
        <f t="shared" si="0"/>
        <v>153</v>
      </c>
      <c r="E14" s="39">
        <f>IF(IFERROR(_xlfn.XLOOKUP($D14,Respuesta!$C:$C,Respuesta!$A:$A),0) = 0,"", _xlfn.XLOOKUP($D14,Respuesta!$C:$C,Respuesta!$A:$A))</f>
        <v>10.3</v>
      </c>
      <c r="F14" s="37" t="str">
        <f>IF(IFERROR(_xlfn.XLOOKUP($AB15,Respuesta!$B:$B,Respuesta!$I:$I),0) = 0,"", _xlfn.XLOOKUP($AB15,Respuesta!$B:$B,Respuesta!$I:$I))</f>
        <v>Actions</v>
      </c>
      <c r="G14" s="37" t="str">
        <f>IF(IFERROR(_xlfn.XLOOKUP($AB15,Respuesta!$B:$B,Respuesta!$E:$E),0) =0,"",(_xlfn.XLOOKUP($AB15,Respuesta!$B:$B,Respuesta!$E:$E)))</f>
        <v>Implement measures to control invasive species and implement mitigation measures.</v>
      </c>
      <c r="H14" s="115"/>
      <c r="I14" s="115"/>
      <c r="J14" s="27"/>
      <c r="K14" s="27"/>
      <c r="L14" s="5"/>
      <c r="M14" s="5"/>
      <c r="N14" s="5"/>
      <c r="O14" s="5"/>
      <c r="P14" s="5"/>
      <c r="Q14" s="5"/>
      <c r="R14" s="5"/>
      <c r="W14" s="27" t="str">
        <v>1521</v>
      </c>
      <c r="X14" s="27" t="str">
        <f>_xlfn.XLOOKUP(W14,Respuesta!B:B,Respuesta!H:H)</f>
        <v>Si</v>
      </c>
      <c r="Y14" s="27">
        <f>_xlfn.XLOOKUP(W14,Respuesta!B:B,Respuesta!C:C)</f>
        <v>152</v>
      </c>
      <c r="AB14" t="str">
        <v>1521</v>
      </c>
      <c r="AD14">
        <v>152</v>
      </c>
    </row>
    <row r="15" spans="1:30" ht="30" customHeight="1">
      <c r="B15" s="2"/>
      <c r="C15" s="6"/>
      <c r="D15" s="39">
        <f t="shared" si="0"/>
        <v>154</v>
      </c>
      <c r="E15" s="39">
        <f>IF(IFERROR(_xlfn.XLOOKUP($D15,Respuesta!$C:$C,Respuesta!$A:$A),0) = 0,"", _xlfn.XLOOKUP($D15,Respuesta!$C:$C,Respuesta!$A:$A))</f>
        <v>10.3</v>
      </c>
      <c r="F15" s="37" t="str">
        <f>IF(IFERROR(_xlfn.XLOOKUP($AB16,Respuesta!$B:$B,Respuesta!$I:$I),0) = 0,"", _xlfn.XLOOKUP($AB16,Respuesta!$B:$B,Respuesta!$I:$I))</f>
        <v>Actions</v>
      </c>
      <c r="G15" s="37" t="str">
        <f>IF(IFERROR(_xlfn.XLOOKUP($AB16,Respuesta!$B:$B,Respuesta!$E:$E),0) =0,"",(_xlfn.XLOOKUP($AB16,Respuesta!$B:$B,Respuesta!$E:$E)))</f>
        <v>Participate in programs to control invasive impacts of any non-native species in the forest, if requested.</v>
      </c>
      <c r="H15" s="115"/>
      <c r="I15" s="115"/>
      <c r="J15" s="27"/>
      <c r="K15" s="27"/>
      <c r="L15" s="5"/>
      <c r="M15" s="5"/>
      <c r="N15" s="5"/>
      <c r="O15" s="5"/>
      <c r="P15" s="5"/>
      <c r="Q15" s="5"/>
      <c r="R15" s="5"/>
      <c r="W15" s="27" t="str">
        <v>1532</v>
      </c>
      <c r="X15" s="27" t="str">
        <f>_xlfn.XLOOKUP(W15,Respuesta!B:B,Respuesta!H:H)</f>
        <v>Si</v>
      </c>
      <c r="Y15" s="27">
        <f>_xlfn.XLOOKUP(W15,Respuesta!B:B,Respuesta!C:C)</f>
        <v>153</v>
      </c>
      <c r="AB15" t="str">
        <v>1532</v>
      </c>
      <c r="AD15">
        <v>153</v>
      </c>
    </row>
    <row r="16" spans="1:30" ht="30" customHeight="1">
      <c r="B16" s="2"/>
      <c r="D16" s="39">
        <f t="shared" si="0"/>
        <v>155</v>
      </c>
      <c r="E16" s="39">
        <f>IF(IFERROR(_xlfn.XLOOKUP($D16,Respuesta!$C:$C,Respuesta!$A:$A),0) = 0,"", _xlfn.XLOOKUP($D16,Respuesta!$C:$C,Respuesta!$A:$A))</f>
        <v>10.4</v>
      </c>
      <c r="F16" s="37" t="str">
        <f>IF(IFERROR(_xlfn.XLOOKUP($AB17,Respuesta!$B:$B,Respuesta!$I:$I),0) = 0,"", _xlfn.XLOOKUP($AB17,Respuesta!$B:$B,Respuesta!$I:$I))</f>
        <v>Documents</v>
      </c>
      <c r="G16" s="37" t="str">
        <f>IF(IFERROR(_xlfn.XLOOKUP($AB17,Respuesta!$B:$B,Respuesta!$E:$E),0) =0,"",(_xlfn.XLOOKUP($AB17,Respuesta!$B:$B,Respuesta!$E:$E)))</f>
        <v>FSC does not allow the use of GMO. Don´t use them. Management Plan: includes that genetically modified organisms are not used.</v>
      </c>
      <c r="H16" s="116"/>
      <c r="I16" s="116"/>
      <c r="J16" s="30"/>
      <c r="K16" s="30"/>
      <c r="L16" s="5"/>
      <c r="M16" s="5"/>
      <c r="N16" s="5"/>
      <c r="O16" s="5"/>
      <c r="P16" s="5"/>
      <c r="Q16" s="5"/>
      <c r="R16" s="5"/>
      <c r="W16" s="27" t="str">
        <v>1542</v>
      </c>
      <c r="X16" s="27" t="str">
        <f>_xlfn.XLOOKUP(W16,Respuesta!B:B,Respuesta!H:H)</f>
        <v>Si</v>
      </c>
      <c r="Y16" s="27">
        <f>_xlfn.XLOOKUP(W16,Respuesta!B:B,Respuesta!C:C)</f>
        <v>154</v>
      </c>
      <c r="AB16" t="str">
        <v>1542</v>
      </c>
      <c r="AD16">
        <v>154</v>
      </c>
    </row>
    <row r="17" spans="1:30" ht="30" customHeight="1">
      <c r="B17" s="2"/>
      <c r="C17" s="6"/>
      <c r="D17" s="39">
        <f t="shared" si="0"/>
        <v>156</v>
      </c>
      <c r="E17" s="39">
        <f>IF(IFERROR(_xlfn.XLOOKUP($D17,Respuesta!$C:$C,Respuesta!$A:$A),0) = 0,"", _xlfn.XLOOKUP($D17,Respuesta!$C:$C,Respuesta!$A:$A))</f>
        <v>10.5</v>
      </c>
      <c r="F17" s="37" t="str">
        <f>IF(IFERROR(_xlfn.XLOOKUP($AB18,Respuesta!$B:$B,Respuesta!$I:$I),0) = 0,"", _xlfn.XLOOKUP($AB18,Respuesta!$B:$B,Respuesta!$I:$I))</f>
        <v>Documents</v>
      </c>
      <c r="G17" s="37" t="str">
        <f>IF(IFERROR(_xlfn.XLOOKUP($AB18,Respuesta!$B:$B,Respuesta!$E:$E),0) =0,"",(_xlfn.XLOOKUP($AB18,Respuesta!$B:$B,Respuesta!$E:$E)))</f>
        <v>Management Plan: Includes ecologically appropriate silvicultural treatments.</v>
      </c>
      <c r="H17" s="115"/>
      <c r="I17" s="115"/>
      <c r="J17" s="27"/>
      <c r="K17" s="27"/>
      <c r="L17" s="5"/>
      <c r="M17" s="5"/>
      <c r="N17" s="5"/>
      <c r="O17" s="5"/>
      <c r="P17" s="11"/>
      <c r="Q17" s="5"/>
      <c r="R17" s="5"/>
      <c r="W17" s="27" t="str">
        <v>1551</v>
      </c>
      <c r="X17" s="27" t="str">
        <f>_xlfn.XLOOKUP(W17,Respuesta!B:B,Respuesta!H:H)</f>
        <v>Si</v>
      </c>
      <c r="Y17" s="27">
        <f>_xlfn.XLOOKUP(W17,Respuesta!B:B,Respuesta!C:C)</f>
        <v>155</v>
      </c>
      <c r="AB17" t="str">
        <v>1551</v>
      </c>
      <c r="AD17">
        <v>155</v>
      </c>
    </row>
    <row r="18" spans="1:30" ht="30" customHeight="1">
      <c r="B18" s="2"/>
      <c r="D18" s="39">
        <f t="shared" si="0"/>
        <v>157</v>
      </c>
      <c r="E18" s="39">
        <f>IF(IFERROR(_xlfn.XLOOKUP($D18,Respuesta!$C:$C,Respuesta!$A:$A),0) = 0,"", _xlfn.XLOOKUP($D18,Respuesta!$C:$C,Respuesta!$A:$A))</f>
        <v>10.6</v>
      </c>
      <c r="F18" s="37" t="str">
        <f>IF(IFERROR(_xlfn.XLOOKUP($AB19,Respuesta!$B:$B,Respuesta!$I:$I),0) = 0,"", _xlfn.XLOOKUP($AB19,Respuesta!$B:$B,Respuesta!$I:$I))</f>
        <v>Documents</v>
      </c>
      <c r="G18" s="37" t="str">
        <f>IF(IFERROR(_xlfn.XLOOKUP($AB19,Respuesta!$B:$B,Respuesta!$E:$E),0) =0,"",(_xlfn.XLOOKUP($AB19,Respuesta!$B:$B,Respuesta!$E:$E)))</f>
        <v>Procedure for the use and reduction of fertilizer use and proove that fertilizer use is the only way to achieve management objectives.</v>
      </c>
      <c r="H18" s="116"/>
      <c r="I18" s="116"/>
      <c r="J18" s="30"/>
      <c r="K18" s="30"/>
      <c r="L18" s="5"/>
      <c r="M18" s="5"/>
      <c r="N18" s="5"/>
      <c r="O18" s="5"/>
      <c r="P18" s="5"/>
      <c r="Q18" s="5"/>
      <c r="R18" s="5"/>
      <c r="W18" s="27" t="str">
        <v>1562</v>
      </c>
      <c r="X18" s="27" t="str">
        <f>_xlfn.XLOOKUP(W18,Respuesta!B:B,Respuesta!H:H)</f>
        <v>Si</v>
      </c>
      <c r="Y18" s="27">
        <f>_xlfn.XLOOKUP(W18,Respuesta!B:B,Respuesta!C:C)</f>
        <v>156</v>
      </c>
      <c r="AB18" t="str">
        <v>1562</v>
      </c>
      <c r="AD18">
        <v>156</v>
      </c>
    </row>
    <row r="19" spans="1:30" ht="30" customHeight="1">
      <c r="B19" s="2"/>
      <c r="C19" s="2"/>
      <c r="D19" s="39">
        <f t="shared" si="0"/>
        <v>158</v>
      </c>
      <c r="E19" s="39">
        <f>IF(IFERROR(_xlfn.XLOOKUP($D19,Respuesta!$C:$C,Respuesta!$A:$A),0) = 0,"", _xlfn.XLOOKUP($D19,Respuesta!$C:$C,Respuesta!$A:$A))</f>
        <v>10.6</v>
      </c>
      <c r="F19" s="37" t="str">
        <f>IF(IFERROR(_xlfn.XLOOKUP($AB20,Respuesta!$B:$B,Respuesta!$I:$I),0) = 0,"", _xlfn.XLOOKUP($AB20,Respuesta!$B:$B,Respuesta!$I:$I))</f>
        <v>Actions</v>
      </c>
      <c r="G19" s="37" t="str">
        <f>IF(IFERROR(_xlfn.XLOOKUP($AB20,Respuesta!$B:$B,Respuesta!$E:$E),0) =0,"",(_xlfn.XLOOKUP($AB20,Respuesta!$B:$B,Respuesta!$E:$E)))</f>
        <v>Proof that fertilizer use is the only way to achieve management objectives.</v>
      </c>
      <c r="H19" s="115"/>
      <c r="I19" s="115"/>
      <c r="J19" s="27"/>
      <c r="K19" s="27"/>
      <c r="L19" s="5"/>
      <c r="M19" s="5"/>
      <c r="N19" s="5"/>
      <c r="O19" s="5"/>
      <c r="P19" s="5"/>
      <c r="Q19" s="5"/>
      <c r="R19" s="5"/>
      <c r="W19" s="27" t="str">
        <v>1572</v>
      </c>
      <c r="X19" s="27" t="str">
        <f>_xlfn.XLOOKUP(W19,Respuesta!B:B,Respuesta!H:H)</f>
        <v>Si</v>
      </c>
      <c r="Y19" s="27">
        <f>_xlfn.XLOOKUP(W19,Respuesta!B:B,Respuesta!C:C)</f>
        <v>157</v>
      </c>
      <c r="AB19" t="str">
        <v>1572</v>
      </c>
      <c r="AD19">
        <v>157</v>
      </c>
    </row>
    <row r="20" spans="1:30" ht="30" customHeight="1">
      <c r="B20" s="2"/>
      <c r="C20" s="6"/>
      <c r="D20" s="39">
        <f t="shared" si="0"/>
        <v>159</v>
      </c>
      <c r="E20" s="39">
        <f>IF(IFERROR(_xlfn.XLOOKUP($D20,Respuesta!$C:$C,Respuesta!$A:$A),0) = 0,"", _xlfn.XLOOKUP($D20,Respuesta!$C:$C,Respuesta!$A:$A))</f>
        <v>10.6</v>
      </c>
      <c r="F20" s="37" t="str">
        <f>IF(IFERROR(_xlfn.XLOOKUP($AB21,Respuesta!$B:$B,Respuesta!$I:$I),0) = 0,"", _xlfn.XLOOKUP($AB21,Respuesta!$B:$B,Respuesta!$I:$I))</f>
        <v>Identify Monitor and register</v>
      </c>
      <c r="G20" s="37" t="str">
        <f>IF(IFERROR(_xlfn.XLOOKUP($AB21,Respuesta!$B:$B,Respuesta!$E:$E),0) =0,"",(_xlfn.XLOOKUP($AB21,Respuesta!$B:$B,Respuesta!$E:$E)))</f>
        <v>Record of fertilizer use.</v>
      </c>
      <c r="H20" s="115"/>
      <c r="I20" s="115"/>
      <c r="J20" s="27"/>
      <c r="K20" s="27"/>
      <c r="L20" s="5"/>
      <c r="M20" s="5"/>
      <c r="N20" s="5"/>
      <c r="O20" s="5"/>
      <c r="P20" s="5"/>
      <c r="Q20" s="5"/>
      <c r="R20" s="5"/>
      <c r="W20" s="27" t="str">
        <v>1582</v>
      </c>
      <c r="X20" s="27" t="str">
        <f>_xlfn.XLOOKUP(W20,Respuesta!B:B,Respuesta!H:H)</f>
        <v>Si</v>
      </c>
      <c r="Y20" s="27">
        <f>_xlfn.XLOOKUP(W20,Respuesta!B:B,Respuesta!C:C)</f>
        <v>158</v>
      </c>
      <c r="AB20" t="str">
        <v>1582</v>
      </c>
      <c r="AD20">
        <v>158</v>
      </c>
    </row>
    <row r="21" spans="1:30" ht="30" customHeight="1">
      <c r="B21" s="2"/>
      <c r="D21" s="39">
        <f t="shared" si="0"/>
        <v>160</v>
      </c>
      <c r="E21" s="39">
        <f>IF(IFERROR(_xlfn.XLOOKUP($D21,Respuesta!$C:$C,Respuesta!$A:$A),0) = 0,"", _xlfn.XLOOKUP($D21,Respuesta!$C:$C,Respuesta!$A:$A))</f>
        <v>10.6</v>
      </c>
      <c r="F21" s="37" t="str">
        <f>IF(IFERROR(_xlfn.XLOOKUP($AB22,Respuesta!$B:$B,Respuesta!$I:$I),0) = 0,"", _xlfn.XLOOKUP($AB22,Respuesta!$B:$B,Respuesta!$I:$I))</f>
        <v>Actions</v>
      </c>
      <c r="G21" s="37" t="str">
        <f>IF(IFERROR(_xlfn.XLOOKUP($AB22,Respuesta!$B:$B,Respuesta!$E:$E),0) =0,"",(_xlfn.XLOOKUP($AB22,Respuesta!$B:$B,Respuesta!$E:$E)))</f>
        <v>Implement measures to prevent damage caused by fertilizers to environmental values.</v>
      </c>
      <c r="H21" s="116"/>
      <c r="I21" s="116"/>
      <c r="J21" s="30"/>
      <c r="K21" s="30"/>
      <c r="L21" s="5"/>
      <c r="M21" s="5"/>
      <c r="N21" s="5"/>
      <c r="O21" s="5"/>
      <c r="P21" s="5"/>
      <c r="Q21" s="5"/>
      <c r="R21" s="5"/>
      <c r="W21" s="27" t="str">
        <v>1592</v>
      </c>
      <c r="X21" s="27" t="str">
        <f>_xlfn.XLOOKUP(W21,Respuesta!B:B,Respuesta!H:H)</f>
        <v>Si</v>
      </c>
      <c r="Y21" s="27">
        <f>_xlfn.XLOOKUP(W21,Respuesta!B:B,Respuesta!C:C)</f>
        <v>159</v>
      </c>
      <c r="AB21" t="str">
        <v>1592</v>
      </c>
      <c r="AD21">
        <v>159</v>
      </c>
    </row>
    <row r="22" spans="1:30" ht="30" customHeight="1">
      <c r="B22" s="2"/>
      <c r="C22" s="2"/>
      <c r="D22" s="39">
        <f t="shared" si="0"/>
        <v>161</v>
      </c>
      <c r="E22" s="39">
        <f>IF(IFERROR(_xlfn.XLOOKUP($D22,Respuesta!$C:$C,Respuesta!$A:$A),0) = 0,"", _xlfn.XLOOKUP($D22,Respuesta!$C:$C,Respuesta!$A:$A))</f>
        <v>10.6</v>
      </c>
      <c r="F22" s="37" t="str">
        <f>IF(IFERROR(_xlfn.XLOOKUP($AB23,Respuesta!$B:$B,Respuesta!$I:$I),0) = 0,"", _xlfn.XLOOKUP($AB23,Respuesta!$B:$B,Respuesta!$I:$I))</f>
        <v>Actions</v>
      </c>
      <c r="G22" s="37" t="str">
        <f>IF(IFERROR(_xlfn.XLOOKUP($AB23,Respuesta!$B:$B,Respuesta!$E:$E),0) =0,"",(_xlfn.XLOOKUP($AB23,Respuesta!$B:$B,Respuesta!$E:$E)))</f>
        <v>Mitigate and repair possible damage that may have been caused by fertilizer</v>
      </c>
      <c r="H22" s="115"/>
      <c r="I22" s="115"/>
      <c r="J22" s="27"/>
      <c r="K22" s="27"/>
      <c r="L22" s="5"/>
      <c r="M22" s="5"/>
      <c r="N22" s="5"/>
      <c r="O22" s="5"/>
      <c r="P22" s="5"/>
      <c r="Q22" s="5"/>
      <c r="R22" s="5"/>
      <c r="W22" s="27" t="str">
        <v>1602</v>
      </c>
      <c r="X22" s="27" t="str">
        <f>_xlfn.XLOOKUP(W22,Respuesta!B:B,Respuesta!H:H)</f>
        <v>Si</v>
      </c>
      <c r="Y22" s="27">
        <f>_xlfn.XLOOKUP(W22,Respuesta!B:B,Respuesta!C:C)</f>
        <v>160</v>
      </c>
      <c r="AB22" t="str">
        <v>1602</v>
      </c>
      <c r="AD22">
        <v>160</v>
      </c>
    </row>
    <row r="23" spans="1:30" ht="30" customHeight="1">
      <c r="B23" s="2"/>
      <c r="C23" s="2"/>
      <c r="D23" s="39">
        <f t="shared" si="0"/>
        <v>162</v>
      </c>
      <c r="E23" s="39">
        <f>IF(IFERROR(_xlfn.XLOOKUP($D23,Respuesta!$C:$C,Respuesta!$A:$A),0) = 0,"", _xlfn.XLOOKUP($D23,Respuesta!$C:$C,Respuesta!$A:$A))</f>
        <v>10.7</v>
      </c>
      <c r="F23" s="37" t="str">
        <f>IF(IFERROR(_xlfn.XLOOKUP($AB24,Respuesta!$B:$B,Respuesta!$I:$I),0) = 0,"", _xlfn.XLOOKUP($AB24,Respuesta!$B:$B,Respuesta!$I:$I))</f>
        <v>Training|Documents</v>
      </c>
      <c r="G23" s="37" t="str">
        <f>IF(IFERROR(_xlfn.XLOOKUP($AB24,Respuesta!$B:$B,Respuesta!$E:$E),0) =0,"",(_xlfn.XLOOKUP($AB24,Respuesta!$B:$B,Respuesta!$E:$E)))</f>
        <v>Training:  FSC Pesticide Policy, pesticide use procedure, national legislation concerning the use of pesticides and ILO Guide. / Procedure for the transport, handling, storage and use of pesticides according to FSC pesticide policy. Environmental and Social Risk Assessment (ESRA) in case of pesticide use, according to pesticide policy.</v>
      </c>
      <c r="H23" s="115"/>
      <c r="I23" s="115"/>
      <c r="J23" s="27"/>
      <c r="K23" s="27"/>
      <c r="L23" s="5"/>
      <c r="M23" s="5"/>
      <c r="N23" s="5"/>
      <c r="O23" s="5"/>
      <c r="P23" s="5"/>
      <c r="Q23" s="5"/>
      <c r="R23" s="5"/>
      <c r="W23" s="27" t="str">
        <v>1612</v>
      </c>
      <c r="X23" s="27" t="str">
        <f>_xlfn.XLOOKUP(W23,Respuesta!B:B,Respuesta!H:H)</f>
        <v>Si</v>
      </c>
      <c r="Y23" s="27">
        <f>_xlfn.XLOOKUP(W23,Respuesta!B:B,Respuesta!C:C)</f>
        <v>161</v>
      </c>
      <c r="AB23" t="str">
        <v>1612</v>
      </c>
      <c r="AD23">
        <v>161</v>
      </c>
    </row>
    <row r="24" spans="1:30" ht="30" customHeight="1">
      <c r="B24" s="2"/>
      <c r="C24" s="2"/>
      <c r="D24" s="39">
        <f t="shared" si="0"/>
        <v>163</v>
      </c>
      <c r="E24" s="39">
        <f>IF(IFERROR(_xlfn.XLOOKUP($D24,Respuesta!$C:$C,Respuesta!$A:$A),0) = 0,"", _xlfn.XLOOKUP($D24,Respuesta!$C:$C,Respuesta!$A:$A))</f>
        <v>10.7</v>
      </c>
      <c r="F24" s="37" t="str">
        <f>IF(IFERROR(_xlfn.XLOOKUP($AB25,Respuesta!$B:$B,Respuesta!$I:$I),0) = 0,"", _xlfn.XLOOKUP($AB25,Respuesta!$B:$B,Respuesta!$I:$I))</f>
        <v>No Action</v>
      </c>
      <c r="G24" s="37" t="str">
        <f>IF(IFERROR(_xlfn.XLOOKUP($AB25,Respuesta!$B:$B,Respuesta!$E:$E),0) =0,"",(_xlfn.XLOOKUP($AB25,Respuesta!$B:$B,Respuesta!$E:$E)))</f>
        <v>Minimize and try to avoid the use of chemical pesticides.</v>
      </c>
      <c r="H24" s="115"/>
      <c r="I24" s="115"/>
      <c r="J24" s="2"/>
      <c r="K24" s="2"/>
      <c r="L24" s="5"/>
      <c r="M24" s="5"/>
      <c r="N24" s="5"/>
      <c r="O24" s="5"/>
      <c r="P24" s="5"/>
      <c r="Q24" s="5"/>
      <c r="R24" s="5"/>
      <c r="W24" s="27" t="str">
        <v>1621</v>
      </c>
      <c r="X24" s="27" t="str">
        <f>_xlfn.XLOOKUP(W24,Respuesta!B:B,Respuesta!H:H)</f>
        <v>Si</v>
      </c>
      <c r="Y24" s="27">
        <f>_xlfn.XLOOKUP(W24,Respuesta!B:B,Respuesta!C:C)</f>
        <v>162</v>
      </c>
      <c r="AB24" t="str">
        <v>1621</v>
      </c>
      <c r="AD24">
        <v>162</v>
      </c>
    </row>
    <row r="25" spans="1:30" ht="30" customHeight="1">
      <c r="B25" s="2"/>
      <c r="C25" s="2"/>
      <c r="D25" s="39">
        <f t="shared" si="0"/>
        <v>165</v>
      </c>
      <c r="E25" s="39">
        <f>IF(IFERROR(_xlfn.XLOOKUP($D25,Respuesta!$C:$C,Respuesta!$A:$A),0) = 0,"", _xlfn.XLOOKUP($D25,Respuesta!$C:$C,Respuesta!$A:$A))</f>
        <v>10.7</v>
      </c>
      <c r="F25" s="37" t="str">
        <f>IF(IFERROR(_xlfn.XLOOKUP($AB26,Respuesta!$B:$B,Respuesta!$I:$I),0) = 0,"", _xlfn.XLOOKUP($AB26,Respuesta!$B:$B,Respuesta!$I:$I))</f>
        <v>Actions</v>
      </c>
      <c r="G25" s="37" t="str">
        <f>IF(IFERROR(_xlfn.XLOOKUP($AB26,Respuesta!$B:$B,Respuesta!$E:$E),0) =0,"",(_xlfn.XLOOKUP($AB26,Respuesta!$B:$B,Respuesta!$E:$E)))</f>
        <v>Transport and store pesticides safely.</v>
      </c>
      <c r="H25" s="115"/>
      <c r="I25" s="115"/>
      <c r="J25" s="2"/>
      <c r="K25" s="2"/>
      <c r="L25" s="5"/>
      <c r="M25" s="5"/>
      <c r="N25" s="5"/>
      <c r="O25" s="5"/>
      <c r="P25" s="5"/>
      <c r="Q25" s="5"/>
      <c r="R25" s="5"/>
      <c r="W25" s="27" t="str">
        <v>1632</v>
      </c>
      <c r="X25" s="27" t="str">
        <f>_xlfn.XLOOKUP(W25,Respuesta!B:B,Respuesta!H:H)</f>
        <v>Si</v>
      </c>
      <c r="Y25" s="27">
        <f>_xlfn.XLOOKUP(W25,Respuesta!B:B,Respuesta!C:C)</f>
        <v>163</v>
      </c>
      <c r="AB25" t="str">
        <v>1632</v>
      </c>
      <c r="AD25">
        <v>163</v>
      </c>
    </row>
    <row r="26" spans="1:30" ht="30" customHeight="1">
      <c r="B26" s="2"/>
      <c r="C26" s="2"/>
      <c r="D26" s="39">
        <f t="shared" si="0"/>
        <v>166</v>
      </c>
      <c r="E26" s="39">
        <f>IF(IFERROR(_xlfn.XLOOKUP($D26,Respuesta!$C:$C,Respuesta!$A:$A),0) = 0,"", _xlfn.XLOOKUP($D26,Respuesta!$C:$C,Respuesta!$A:$A))</f>
        <v>10.7</v>
      </c>
      <c r="F26" s="37" t="str">
        <f>IF(IFERROR(_xlfn.XLOOKUP($AB27,Respuesta!$B:$B,Respuesta!$I:$I),0) = 0,"", _xlfn.XLOOKUP($AB27,Respuesta!$B:$B,Respuesta!$I:$I))</f>
        <v>Actions</v>
      </c>
      <c r="G26" s="37" t="str">
        <f>IF(IFERROR(_xlfn.XLOOKUP($AB27,Respuesta!$B:$B,Respuesta!$E:$E),0) =0,"",(_xlfn.XLOOKUP($AB27,Respuesta!$B:$B,Respuesta!$E:$E)))</f>
        <v>Minimize the risk to people and the environment from the use of pesticides.</v>
      </c>
      <c r="H26" s="115"/>
      <c r="I26" s="115"/>
      <c r="J26" s="2"/>
      <c r="K26" s="2"/>
      <c r="L26" s="5"/>
      <c r="M26" s="5"/>
      <c r="N26" s="5"/>
      <c r="O26" s="5"/>
      <c r="P26" s="5"/>
      <c r="Q26" s="5"/>
      <c r="R26" s="5"/>
      <c r="W26" s="27" t="str">
        <v>1642</v>
      </c>
      <c r="X26" s="27">
        <f>_xlfn.XLOOKUP(W26,Respuesta!B:B,Respuesta!H:H)</f>
        <v>0</v>
      </c>
      <c r="Y26" s="27">
        <f>_xlfn.XLOOKUP(W26,Respuesta!B:B,Respuesta!C:C)</f>
        <v>164</v>
      </c>
      <c r="AB26" t="str">
        <v>1652</v>
      </c>
      <c r="AD26">
        <v>165</v>
      </c>
    </row>
    <row r="27" spans="1:30" ht="30" customHeight="1">
      <c r="B27" s="2"/>
      <c r="C27" s="2"/>
      <c r="D27" s="39">
        <f t="shared" si="0"/>
        <v>167</v>
      </c>
      <c r="E27" s="39">
        <f>IF(IFERROR(_xlfn.XLOOKUP($D27,Respuesta!$C:$C,Respuesta!$A:$A),0) = 0,"", _xlfn.XLOOKUP($D27,Respuesta!$C:$C,Respuesta!$A:$A))</f>
        <v>10.7</v>
      </c>
      <c r="F27" s="37" t="str">
        <f>IF(IFERROR(_xlfn.XLOOKUP($AB28,Respuesta!$B:$B,Respuesta!$I:$I),0) = 0,"", _xlfn.XLOOKUP($AB28,Respuesta!$B:$B,Respuesta!$I:$I))</f>
        <v>Actions</v>
      </c>
      <c r="G27" s="37" t="str">
        <f>IF(IFERROR(_xlfn.XLOOKUP($AB28,Respuesta!$B:$B,Respuesta!$E:$E),0) =0,"",(_xlfn.XLOOKUP($AB28,Respuesta!$B:$B,Respuesta!$E:$E)))</f>
        <v>Prevent, mitigate o repair any negativ impact that has been caused by pesticedes use.</v>
      </c>
      <c r="H27" s="115"/>
      <c r="I27" s="115"/>
      <c r="J27" s="2"/>
      <c r="K27" s="2"/>
      <c r="L27" s="5"/>
      <c r="M27" s="5"/>
      <c r="N27" s="5"/>
      <c r="O27" s="5"/>
      <c r="P27" s="5"/>
      <c r="Q27" s="5"/>
      <c r="R27" s="5"/>
      <c r="W27" s="27" t="str" cm="1">
        <f t="array" ref="W27:W41">+_xlfn._xlws.FILTER('P 10.B'!$V$9:$V$58,'P 10.B'!$V$9:$V$58 &lt;&gt; "")</f>
        <v>1652</v>
      </c>
      <c r="X27" s="27" t="str">
        <f>_xlfn.XLOOKUP(W27,Respuesta!B:B,Respuesta!H:H)</f>
        <v>Si</v>
      </c>
      <c r="Y27" s="27">
        <f>_xlfn.XLOOKUP(W27,Respuesta!B:B,Respuesta!C:C)</f>
        <v>165</v>
      </c>
      <c r="AB27" t="str">
        <v>1662</v>
      </c>
      <c r="AD27">
        <v>166</v>
      </c>
    </row>
    <row r="28" spans="1:30" ht="30" customHeight="1">
      <c r="B28" s="2"/>
      <c r="C28" s="2"/>
      <c r="D28" s="39">
        <f t="shared" si="0"/>
        <v>168</v>
      </c>
      <c r="E28" s="39">
        <f>IF(IFERROR(_xlfn.XLOOKUP($D28,Respuesta!$C:$C,Respuesta!$A:$A),0) = 0,"", _xlfn.XLOOKUP($D28,Respuesta!$C:$C,Respuesta!$A:$A))</f>
        <v>10.8</v>
      </c>
      <c r="F28" s="37" t="str">
        <f>IF(IFERROR(_xlfn.XLOOKUP($AB29,Respuesta!$B:$B,Respuesta!$I:$I),0) = 0,"", _xlfn.XLOOKUP($AB29,Respuesta!$B:$B,Respuesta!$I:$I))</f>
        <v>Documents</v>
      </c>
      <c r="G28" s="37" t="str">
        <f>IF(IFERROR(_xlfn.XLOOKUP($AB29,Respuesta!$B:$B,Respuesta!$E:$E),0) =0,"",(_xlfn.XLOOKUP($AB29,Respuesta!$B:$B,Respuesta!$E:$E)))</f>
        <v>Procedure for the use of biological control agents.</v>
      </c>
      <c r="H28" s="115"/>
      <c r="I28" s="115"/>
      <c r="J28" s="2"/>
      <c r="K28" s="2"/>
      <c r="L28" s="5"/>
      <c r="M28" s="5"/>
      <c r="N28" s="5"/>
      <c r="O28" s="5"/>
      <c r="P28" s="5"/>
      <c r="Q28" s="5"/>
      <c r="R28" s="5"/>
      <c r="W28" s="27" t="str">
        <v>1662</v>
      </c>
      <c r="X28" s="27" t="str">
        <f>_xlfn.XLOOKUP(W28,Respuesta!B:B,Respuesta!H:H)</f>
        <v>Si</v>
      </c>
      <c r="Y28" s="27">
        <f>_xlfn.XLOOKUP(W28,Respuesta!B:B,Respuesta!C:C)</f>
        <v>166</v>
      </c>
      <c r="AB28" t="str">
        <v>1672</v>
      </c>
      <c r="AD28">
        <v>167</v>
      </c>
    </row>
    <row r="29" spans="1:30" ht="30" customHeight="1">
      <c r="B29" s="2"/>
      <c r="C29" s="2"/>
      <c r="D29" s="39">
        <f t="shared" si="0"/>
        <v>169</v>
      </c>
      <c r="E29" s="39">
        <f>IF(IFERROR(_xlfn.XLOOKUP($D29,Respuesta!$C:$C,Respuesta!$A:$A),0) = 0,"", _xlfn.XLOOKUP($D29,Respuesta!$C:$C,Respuesta!$A:$A))</f>
        <v>10.8</v>
      </c>
      <c r="F29" s="37" t="str">
        <f>IF(IFERROR(_xlfn.XLOOKUP($AB30,Respuesta!$B:$B,Respuesta!$I:$I),0) = 0,"", _xlfn.XLOOKUP($AB30,Respuesta!$B:$B,Respuesta!$I:$I))</f>
        <v>Training</v>
      </c>
      <c r="G29" s="37" t="str">
        <f>IF(IFERROR(_xlfn.XLOOKUP($AB30,Respuesta!$B:$B,Respuesta!$E:$E),0) =0,"",(_xlfn.XLOOKUP($AB30,Respuesta!$B:$B,Respuesta!$E:$E)))</f>
        <v xml:space="preserve"> Training: Legislation for the use of biological control agents, national or international protocols.</v>
      </c>
      <c r="H29" s="115"/>
      <c r="I29" s="115"/>
      <c r="J29" s="2"/>
      <c r="K29" s="2"/>
      <c r="L29" s="5"/>
      <c r="M29" s="5"/>
      <c r="N29" s="5"/>
      <c r="O29" s="5"/>
      <c r="P29" s="5"/>
      <c r="Q29" s="5"/>
      <c r="R29" s="5"/>
      <c r="W29" s="27" t="str">
        <v>1672</v>
      </c>
      <c r="X29" s="27" t="str">
        <f>_xlfn.XLOOKUP(W29,Respuesta!B:B,Respuesta!H:H)</f>
        <v>Si</v>
      </c>
      <c r="Y29" s="27">
        <f>_xlfn.XLOOKUP(W29,Respuesta!B:B,Respuesta!C:C)</f>
        <v>167</v>
      </c>
      <c r="AB29" t="str">
        <v>1681</v>
      </c>
      <c r="AD29">
        <v>168</v>
      </c>
    </row>
    <row r="30" spans="1:30" ht="30" customHeight="1">
      <c r="D30" s="39">
        <f>IF(AD31 = 0,"", AD31 )</f>
        <v>171</v>
      </c>
      <c r="E30" s="39">
        <f>IF(IFERROR(_xlfn.XLOOKUP($D30,Respuesta!$C:$C,Respuesta!$A:$A),0) = 0,"", _xlfn.XLOOKUP($D30,Respuesta!$C:$C,Respuesta!$A:$A))</f>
        <v>10.8</v>
      </c>
      <c r="F30" s="37" t="str">
        <f>IF(IFERROR(_xlfn.XLOOKUP($AB31,Respuesta!$B:$B,Respuesta!$I:$I),0) = 0,"", _xlfn.XLOOKUP($AB31,Respuesta!$B:$B,Respuesta!$I:$I))</f>
        <v>Identify Monitor and register</v>
      </c>
      <c r="G30" s="37" t="str">
        <f>IF(IFERROR(_xlfn.XLOOKUP($AB31,Respuesta!$B:$B,Respuesta!$E:$E),0) =0,"",(_xlfn.XLOOKUP($AB31,Respuesta!$B:$B,Respuesta!$E:$E)))</f>
        <v>Record use of biological control agents.</v>
      </c>
      <c r="H30" s="115"/>
      <c r="I30" s="115"/>
      <c r="L30" s="5"/>
      <c r="M30" s="5"/>
      <c r="N30" s="5"/>
      <c r="O30" s="5"/>
      <c r="W30" s="27" t="str">
        <v>1681</v>
      </c>
      <c r="X30" s="27" t="str">
        <f>_xlfn.XLOOKUP(W30,Respuesta!B:B,Respuesta!H:H)</f>
        <v>Si</v>
      </c>
      <c r="Y30" s="27">
        <f>_xlfn.XLOOKUP(W30,Respuesta!B:B,Respuesta!C:C)</f>
        <v>168</v>
      </c>
      <c r="AB30" t="str">
        <v>1692</v>
      </c>
      <c r="AD30">
        <v>169</v>
      </c>
    </row>
    <row r="31" spans="1:30" s="2" customFormat="1" ht="30" customHeight="1">
      <c r="A31" s="5"/>
      <c r="D31" s="39">
        <f>IF(AD31 = 0,"", AD31 )</f>
        <v>171</v>
      </c>
      <c r="E31" s="39">
        <f>IF(IFERROR(_xlfn.XLOOKUP($D31,Respuesta!$C:$C,Respuesta!$A:$A),0) = 0,"", _xlfn.XLOOKUP($D31,Respuesta!$C:$C,Respuesta!$A:$A))</f>
        <v>10.8</v>
      </c>
      <c r="F31" s="37" t="str">
        <f>IF(IFERROR(_xlfn.XLOOKUP($AB32,Respuesta!$B:$B,Respuesta!$I:$I),0) = 0,"", _xlfn.XLOOKUP($AB32,Respuesta!$B:$B,Respuesta!$I:$I))</f>
        <v>Identify Monitor and register|Training</v>
      </c>
      <c r="G31" s="37" t="str">
        <f>IF(IFERROR(_xlfn.XLOOKUP($AB32,Respuesta!$B:$B,Respuesta!$E:$E),0) =0,"",(_xlfn.XLOOKUP($AB32,Respuesta!$B:$B,Respuesta!$E:$E)))</f>
        <v>Identify the possible negative impacts caused by natural disasters in the FMU and management activities that mitigate impacts.  / Training: Natural disasters and measures to prevent and mitigate potential impacts.</v>
      </c>
      <c r="H31" s="115"/>
      <c r="I31" s="115"/>
      <c r="L31" s="5"/>
      <c r="M31" s="5"/>
      <c r="N31" s="5"/>
      <c r="O31" s="5"/>
      <c r="W31" s="27" t="str">
        <v>1692</v>
      </c>
      <c r="X31" s="27" t="str">
        <f>_xlfn.XLOOKUP(W31,Respuesta!B:B,Respuesta!H:H)</f>
        <v>Si</v>
      </c>
      <c r="Y31" s="27">
        <f>_xlfn.XLOOKUP(W31,Respuesta!B:B,Respuesta!C:C)</f>
        <v>169</v>
      </c>
      <c r="AB31" s="2" t="str">
        <v>1712</v>
      </c>
      <c r="AD31" s="2">
        <v>171</v>
      </c>
    </row>
    <row r="32" spans="1:30" ht="30" customHeight="1">
      <c r="D32" s="3">
        <f t="shared" ref="D32:D37" si="1">IF(AD33 = 0,"", AD33 )</f>
        <v>173</v>
      </c>
      <c r="E32" s="3">
        <f>IF(IFERROR(_xlfn.XLOOKUP($D32,Respuesta!$C:$C,Respuesta!$A:$A),0) = 0,"", _xlfn.XLOOKUP($D32,Respuesta!$C:$C,Respuesta!$A:$A))</f>
        <v>10.9</v>
      </c>
      <c r="F32" s="33" t="str">
        <f>IF(IFERROR(_xlfn.XLOOKUP($AB33,Respuesta!$B:$B,Respuesta!$I:$I),0) = 0,"", _xlfn.XLOOKUP($AB33,Respuesta!$B:$B,Respuesta!$I:$I))</f>
        <v>Actions</v>
      </c>
      <c r="G32" s="33" t="str">
        <f>IF(IFERROR(_xlfn.XLOOKUP($AB33,Respuesta!$B:$B,Respuesta!$E:$E),0) =0,"",(_xlfn.XLOOKUP($AB33,Respuesta!$B:$B,Respuesta!$E:$E)))</f>
        <v>Carry out activities in ways to reduce risks of natural hazards, including fire.</v>
      </c>
      <c r="H32" s="118"/>
      <c r="I32" s="115"/>
      <c r="L32" s="5"/>
      <c r="M32" s="5"/>
      <c r="N32" s="5"/>
      <c r="O32" s="5"/>
      <c r="W32" s="27" t="str">
        <v>1701</v>
      </c>
      <c r="X32" s="27" t="str">
        <f>_xlfn.XLOOKUP(W32,Respuesta!B:B,Respuesta!H:H)</f>
        <v/>
      </c>
      <c r="Y32" s="27">
        <f>_xlfn.XLOOKUP(W32,Respuesta!B:B,Respuesta!C:C)</f>
        <v>170</v>
      </c>
      <c r="AB32" t="str">
        <v>1722</v>
      </c>
      <c r="AD32">
        <v>172</v>
      </c>
    </row>
    <row r="33" spans="4:30" ht="30" customHeight="1">
      <c r="D33" s="3">
        <f t="shared" si="1"/>
        <v>174</v>
      </c>
      <c r="E33" s="3">
        <f>IF(IFERROR(_xlfn.XLOOKUP($D33,Respuesta!$C:$C,Respuesta!$A:$A),0) = 0,"", _xlfn.XLOOKUP($D33,Respuesta!$C:$C,Respuesta!$A:$A))</f>
        <v>10.1</v>
      </c>
      <c r="F33" s="33" t="str">
        <f>IF(IFERROR(_xlfn.XLOOKUP($AB34,Respuesta!$B:$B,Respuesta!$I:$I),0) = 0,"", _xlfn.XLOOKUP($AB34,Respuesta!$B:$B,Respuesta!$I:$I))</f>
        <v>Documents</v>
      </c>
      <c r="G33" s="33" t="str">
        <f>IF(IFERROR(_xlfn.XLOOKUP($AB34,Respuesta!$B:$B,Respuesta!$E:$E),0) =0,"",(_xlfn.XLOOKUP($AB34,Respuesta!$B:$B,Respuesta!$E:$E)))</f>
        <v>Rules for the development, maintenance, use of infrastructure and transportation in a manner that protects environmental values.</v>
      </c>
      <c r="H33" s="118"/>
      <c r="I33" s="115"/>
      <c r="L33" s="5"/>
      <c r="M33" s="5"/>
      <c r="N33" s="5"/>
      <c r="O33" s="5"/>
      <c r="W33" s="27" t="str">
        <v>1712</v>
      </c>
      <c r="X33" s="27" t="str">
        <f>_xlfn.XLOOKUP(W33,Respuesta!B:B,Respuesta!H:H)</f>
        <v>Si</v>
      </c>
      <c r="Y33" s="27">
        <f>_xlfn.XLOOKUP(W33,Respuesta!B:B,Respuesta!C:C)</f>
        <v>171</v>
      </c>
      <c r="AB33" t="str">
        <v>1732</v>
      </c>
      <c r="AD33">
        <v>173</v>
      </c>
    </row>
    <row r="34" spans="4:30" ht="30" customHeight="1">
      <c r="D34" s="3">
        <f t="shared" si="1"/>
        <v>175</v>
      </c>
      <c r="E34" s="3">
        <f>IF(IFERROR(_xlfn.XLOOKUP($D34,Respuesta!$C:$C,Respuesta!$A:$A),0) = 0,"", _xlfn.XLOOKUP($D34,Respuesta!$C:$C,Respuesta!$A:$A))</f>
        <v>10.1</v>
      </c>
      <c r="F34" s="33" t="str">
        <f>IF(IFERROR(_xlfn.XLOOKUP($AB35,Respuesta!$B:$B,Respuesta!$I:$I),0) = 0,"", _xlfn.XLOOKUP($AB35,Respuesta!$B:$B,Respuesta!$I:$I))</f>
        <v>No Action</v>
      </c>
      <c r="G34" s="33" t="str">
        <f>IF(IFERROR(_xlfn.XLOOKUP($AB35,Respuesta!$B:$B,Respuesta!$E:$E),0) =0,"",(_xlfn.XLOOKUP($AB35,Respuesta!$B:$B,Respuesta!$E:$E)))</f>
        <v>Repair any damage to watercourses, soils and habitats immediately.</v>
      </c>
      <c r="H34" s="118"/>
      <c r="I34" s="115"/>
      <c r="L34" s="5"/>
      <c r="M34" s="5"/>
      <c r="N34" s="5"/>
      <c r="O34" s="5"/>
      <c r="W34" s="27" t="str">
        <v>1722</v>
      </c>
      <c r="X34" s="27" t="str">
        <f>_xlfn.XLOOKUP(W34,Respuesta!B:B,Respuesta!H:H)</f>
        <v>Si</v>
      </c>
      <c r="Y34" s="27">
        <f>_xlfn.XLOOKUP(W34,Respuesta!B:B,Respuesta!C:C)</f>
        <v>172</v>
      </c>
      <c r="AB34" t="str">
        <v>1742</v>
      </c>
      <c r="AD34">
        <v>174</v>
      </c>
    </row>
    <row r="35" spans="4:30" ht="30" customHeight="1">
      <c r="D35" s="3">
        <f t="shared" si="1"/>
        <v>176</v>
      </c>
      <c r="E35" s="3">
        <f>IF(IFERROR(_xlfn.XLOOKUP($D35,Respuesta!$C:$C,Respuesta!$A:$A),0) = 0,"", _xlfn.XLOOKUP($D35,Respuesta!$C:$C,Respuesta!$A:$A))</f>
        <v>10.11</v>
      </c>
      <c r="F35" s="33" t="str">
        <f>IF(IFERROR(_xlfn.XLOOKUP($AB36,Respuesta!$B:$B,Respuesta!$I:$I),0) = 0,"", _xlfn.XLOOKUP($AB36,Respuesta!$B:$B,Respuesta!$I:$I))</f>
        <v>Actions|Documents</v>
      </c>
      <c r="G35" s="33" t="str">
        <f>IF(IFERROR(_xlfn.XLOOKUP($AB36,Respuesta!$B:$B,Respuesta!$E:$E),0) =0,"",(_xlfn.XLOOKUP($AB36,Respuesta!$B:$B,Respuesta!$E:$E)))</f>
        <v xml:space="preserve">Implement low impact logging. / Management Plan: Include appropriate harvesting and extraction practices. </v>
      </c>
      <c r="H35" s="118"/>
      <c r="I35" s="115"/>
      <c r="L35" s="5"/>
      <c r="M35" s="5"/>
      <c r="N35" s="5"/>
      <c r="O35" s="5"/>
      <c r="W35" s="27" t="str">
        <v>1732</v>
      </c>
      <c r="X35" s="27" t="str">
        <f>_xlfn.XLOOKUP(W35,Respuesta!B:B,Respuesta!H:H)</f>
        <v>Si</v>
      </c>
      <c r="Y35" s="27">
        <f>_xlfn.XLOOKUP(W35,Respuesta!B:B,Respuesta!C:C)</f>
        <v>173</v>
      </c>
      <c r="AB35" t="str">
        <v>1752</v>
      </c>
      <c r="AD35">
        <v>175</v>
      </c>
    </row>
    <row r="36" spans="4:30" ht="30" customHeight="1">
      <c r="D36" s="3">
        <f t="shared" si="1"/>
        <v>177</v>
      </c>
      <c r="E36" s="3">
        <f>IF(IFERROR(_xlfn.XLOOKUP($D36,Respuesta!$C:$C,Respuesta!$A:$A),0) = 0,"", _xlfn.XLOOKUP($D36,Respuesta!$C:$C,Respuesta!$A:$A))</f>
        <v>10.11</v>
      </c>
      <c r="F36" s="33" t="str">
        <f>IF(IFERROR(_xlfn.XLOOKUP($AB37,Respuesta!$B:$B,Respuesta!$I:$I),0) = 0,"", _xlfn.XLOOKUP($AB37,Respuesta!$B:$B,Respuesta!$I:$I))</f>
        <v>Actions|Documents</v>
      </c>
      <c r="G36" s="33" t="str">
        <f>IF(IFERROR(_xlfn.XLOOKUP($AB37,Respuesta!$B:$B,Respuesta!$E:$E),0) =0,"",(_xlfn.XLOOKUP($AB37,Respuesta!$B:$B,Respuesta!$E:$E)))</f>
        <v xml:space="preserve">Implement low impact logging. / Management Plan: Include appropriate harvesting and extraction practices. </v>
      </c>
      <c r="H36" s="118"/>
      <c r="I36" s="115"/>
      <c r="L36" s="5"/>
      <c r="M36" s="5"/>
      <c r="N36" s="5"/>
      <c r="O36" s="5"/>
      <c r="W36" s="27" t="str">
        <v>1742</v>
      </c>
      <c r="X36" s="27" t="str">
        <f>_xlfn.XLOOKUP(W36,Respuesta!B:B,Respuesta!H:H)</f>
        <v>Si</v>
      </c>
      <c r="Y36" s="27">
        <f>_xlfn.XLOOKUP(W36,Respuesta!B:B,Respuesta!C:C)</f>
        <v>174</v>
      </c>
      <c r="AB36" t="str">
        <v>1762</v>
      </c>
      <c r="AD36">
        <v>176</v>
      </c>
    </row>
    <row r="37" spans="4:30" ht="30" customHeight="1">
      <c r="D37" s="3">
        <f t="shared" si="1"/>
        <v>178</v>
      </c>
      <c r="E37" s="3">
        <f>IF(IFERROR(_xlfn.XLOOKUP($D37,Respuesta!$C:$C,Respuesta!$A:$A),0) = 0,"", _xlfn.XLOOKUP($D37,Respuesta!$C:$C,Respuesta!$A:$A))</f>
        <v>10.11</v>
      </c>
      <c r="F37" s="33" t="str">
        <f>IF(IFERROR(_xlfn.XLOOKUP($AB38,Respuesta!$B:$B,Respuesta!$I:$I),0) = 0,"", _xlfn.XLOOKUP($AB38,Respuesta!$B:$B,Respuesta!$I:$I))</f>
        <v>Actions|Documents</v>
      </c>
      <c r="G37" s="33" t="str">
        <f>IF(IFERROR(_xlfn.XLOOKUP($AB38,Respuesta!$B:$B,Respuesta!$E:$E),0) =0,"",(_xlfn.XLOOKUP($AB38,Respuesta!$B:$B,Respuesta!$E:$E)))</f>
        <v xml:space="preserve">Implement low impact logging. / Management Plan: Include appropriate harvesting and extraction practices. </v>
      </c>
      <c r="H37" s="118"/>
      <c r="I37" s="115"/>
      <c r="L37" s="5"/>
      <c r="M37" s="5"/>
      <c r="N37" s="5"/>
      <c r="O37" s="5"/>
      <c r="W37" s="27" t="str">
        <v>1752</v>
      </c>
      <c r="X37" s="27" t="str">
        <f>_xlfn.XLOOKUP(W37,Respuesta!B:B,Respuesta!H:H)</f>
        <v>Si</v>
      </c>
      <c r="Y37" s="27">
        <f>_xlfn.XLOOKUP(W37,Respuesta!B:B,Respuesta!C:C)</f>
        <v>175</v>
      </c>
      <c r="AB37" t="str">
        <v>1772</v>
      </c>
      <c r="AD37">
        <v>177</v>
      </c>
    </row>
    <row r="38" spans="4:30" ht="14.4" customHeight="1">
      <c r="L38" s="5"/>
      <c r="M38" s="5"/>
      <c r="N38" s="5"/>
      <c r="O38" s="5"/>
      <c r="W38" t="str">
        <v>1762</v>
      </c>
      <c r="X38" s="27" t="str">
        <f>_xlfn.XLOOKUP(W38,Respuesta!B:B,Respuesta!H:H)</f>
        <v>Si</v>
      </c>
      <c r="Y38" s="27">
        <f>_xlfn.XLOOKUP(W38,Respuesta!B:B,Respuesta!C:C)</f>
        <v>176</v>
      </c>
      <c r="AB38" t="str">
        <v>1782</v>
      </c>
      <c r="AD38">
        <v>178</v>
      </c>
    </row>
    <row r="39" spans="4:30" ht="14.4" customHeight="1">
      <c r="L39" s="5"/>
      <c r="M39" s="5"/>
      <c r="N39" s="5"/>
      <c r="O39" s="5"/>
      <c r="W39" t="str">
        <v>1772</v>
      </c>
      <c r="X39" s="27" t="str">
        <f>_xlfn.XLOOKUP(W39,Respuesta!B:B,Respuesta!H:H)</f>
        <v>Si</v>
      </c>
      <c r="Y39" s="27">
        <f>_xlfn.XLOOKUP(W39,Respuesta!B:B,Respuesta!C:C)</f>
        <v>177</v>
      </c>
      <c r="AB39" t="str">
        <v>1792</v>
      </c>
      <c r="AD39">
        <v>179</v>
      </c>
    </row>
    <row r="40" spans="4:30" ht="14.4" customHeight="1">
      <c r="L40" s="5"/>
      <c r="M40" s="5"/>
      <c r="N40" s="5"/>
      <c r="O40" s="5"/>
      <c r="W40" t="str">
        <v>1782</v>
      </c>
      <c r="X40" s="27" t="str">
        <f>_xlfn.XLOOKUP(W40,Respuesta!B:B,Respuesta!H:H)</f>
        <v>Si</v>
      </c>
      <c r="Y40" s="27">
        <f>_xlfn.XLOOKUP(W40,Respuesta!B:B,Respuesta!C:C)</f>
        <v>178</v>
      </c>
    </row>
    <row r="41" spans="4:30" ht="14.4" customHeight="1">
      <c r="L41" s="5"/>
      <c r="M41" s="5"/>
      <c r="N41" s="5"/>
      <c r="O41" s="5"/>
      <c r="W41" t="str">
        <v>1792</v>
      </c>
      <c r="X41" s="27" t="str">
        <f>_xlfn.XLOOKUP(W41,Respuesta!B:B,Respuesta!H:H)</f>
        <v>Si</v>
      </c>
      <c r="Y41" s="27">
        <f>_xlfn.XLOOKUP(W41,Respuesta!B:B,Respuesta!C:C)</f>
        <v>179</v>
      </c>
    </row>
    <row r="42" spans="4:30" ht="14.4" customHeight="1">
      <c r="L42" s="5"/>
      <c r="M42" s="5"/>
      <c r="N42" s="5"/>
      <c r="O42" s="5"/>
    </row>
    <row r="43" spans="4:30" ht="14.4" customHeight="1">
      <c r="L43" s="5"/>
      <c r="M43" s="5"/>
      <c r="N43" s="5"/>
      <c r="O43" s="5"/>
    </row>
    <row r="44" spans="4:30" ht="14.4" customHeight="1">
      <c r="L44" s="5"/>
      <c r="M44" s="5"/>
      <c r="N44" s="5"/>
      <c r="O44" s="5"/>
    </row>
    <row r="45" spans="4:30" ht="14.4" customHeight="1">
      <c r="L45" s="5"/>
      <c r="M45" s="5"/>
      <c r="N45" s="5"/>
      <c r="O45" s="5"/>
    </row>
    <row r="46" spans="4:30" s="5" customFormat="1" ht="14.4" customHeight="1"/>
    <row r="47" spans="4:30" s="5" customFormat="1" ht="14.4" customHeight="1"/>
    <row r="48" spans="4:30" s="5" customFormat="1" ht="14.4" customHeight="1"/>
    <row r="49" s="5" customFormat="1" ht="14.4" customHeight="1"/>
  </sheetData>
  <pageMargins left="0.7" right="0.7" top="0.75" bottom="0.75" header="0.3" footer="0.3"/>
  <pageSetup orientation="portrait" r:id="rId1"/>
  <drawing r:id="rId2"/>
  <tableParts count="1">
    <tablePart r:id="rId3"/>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D565C-C16F-4DA6-90A2-F64EE8E74ED7}">
  <sheetPr codeName="Sheet35">
    <tabColor rgb="FFFF0000"/>
  </sheetPr>
  <dimension ref="A1:AE342"/>
  <sheetViews>
    <sheetView showGridLines="0" zoomScale="90" zoomScaleNormal="90" workbookViewId="0">
      <selection activeCell="L106" sqref="L106"/>
    </sheetView>
  </sheetViews>
  <sheetFormatPr baseColWidth="10" defaultColWidth="8.88671875" defaultRowHeight="14.4" customHeight="1" zeroHeight="1"/>
  <cols>
    <col min="1" max="2" width="8.88671875" customWidth="1"/>
    <col min="3" max="3" width="3.44140625" bestFit="1" customWidth="1"/>
    <col min="4" max="4" width="7.88671875" bestFit="1" customWidth="1"/>
    <col min="5" max="5" width="20.5546875" customWidth="1"/>
    <col min="6" max="6" width="9.77734375" customWidth="1"/>
    <col min="7" max="7" width="30.77734375" customWidth="1"/>
    <col min="8" max="8" width="25.77734375" customWidth="1"/>
    <col min="9" max="9" width="50" customWidth="1"/>
    <col min="10" max="10" width="14.21875" customWidth="1"/>
    <col min="11" max="11" width="9.6640625" hidden="1" customWidth="1"/>
    <col min="12" max="12" width="40.6640625" customWidth="1"/>
    <col min="13" max="13" width="8.88671875" customWidth="1"/>
    <col min="14" max="14" width="3.109375" customWidth="1"/>
    <col min="15" max="15" width="4.44140625" customWidth="1"/>
    <col min="16" max="16" width="8.88671875" customWidth="1"/>
    <col min="17" max="17" width="4.109375" customWidth="1"/>
    <col min="18" max="31" width="8.88671875" customWidth="1"/>
  </cols>
  <sheetData>
    <row r="1" spans="1:31">
      <c r="A1" s="104"/>
      <c r="B1" s="104"/>
      <c r="C1" s="104"/>
      <c r="D1" s="104"/>
      <c r="E1" s="104"/>
      <c r="F1" s="104"/>
      <c r="G1" s="104"/>
      <c r="H1" s="104"/>
      <c r="I1" s="104"/>
      <c r="J1" s="104"/>
      <c r="K1" s="8"/>
      <c r="L1" s="104"/>
      <c r="M1" s="104"/>
      <c r="N1" s="104"/>
      <c r="O1" s="104"/>
      <c r="P1" s="104"/>
      <c r="Q1" s="104"/>
      <c r="R1" s="104"/>
      <c r="S1" s="104"/>
    </row>
    <row r="2" spans="1:31">
      <c r="A2" s="104"/>
      <c r="B2" s="104"/>
      <c r="C2" s="104"/>
      <c r="D2" s="104"/>
      <c r="E2" s="104"/>
      <c r="F2" s="104"/>
      <c r="G2" s="104"/>
      <c r="H2" s="104"/>
      <c r="I2" s="104"/>
      <c r="J2" s="104"/>
      <c r="K2" s="2"/>
      <c r="L2" s="104"/>
      <c r="M2" s="104"/>
      <c r="N2" s="104"/>
      <c r="O2" s="104"/>
      <c r="P2" s="104"/>
      <c r="Q2" s="104"/>
      <c r="R2" s="104"/>
      <c r="S2" s="104"/>
    </row>
    <row r="3" spans="1:31">
      <c r="A3" s="104"/>
      <c r="B3" s="104"/>
      <c r="C3" s="104"/>
      <c r="D3" s="104"/>
      <c r="E3" s="104"/>
      <c r="F3" s="104"/>
      <c r="G3" s="104"/>
      <c r="H3" s="104"/>
      <c r="I3" s="104"/>
      <c r="J3" s="104"/>
      <c r="K3" s="2"/>
      <c r="L3" s="104"/>
      <c r="M3" s="104"/>
      <c r="N3" s="104"/>
      <c r="O3" s="104"/>
      <c r="P3" s="104"/>
      <c r="Q3" s="104"/>
      <c r="R3" s="104"/>
      <c r="S3" s="104"/>
    </row>
    <row r="4" spans="1:31" ht="9.6" customHeight="1">
      <c r="A4" s="104"/>
      <c r="B4" s="104"/>
      <c r="C4" s="104"/>
      <c r="D4" s="104"/>
      <c r="E4" s="104"/>
      <c r="F4" s="104"/>
      <c r="G4" s="104"/>
      <c r="H4" s="104"/>
      <c r="I4" s="104"/>
      <c r="J4" s="104"/>
      <c r="K4" s="2"/>
      <c r="L4" s="104"/>
      <c r="M4" s="104"/>
      <c r="N4" s="104"/>
      <c r="O4" s="104"/>
      <c r="P4" s="104"/>
      <c r="Q4" s="104"/>
      <c r="R4" s="104"/>
      <c r="S4" s="104"/>
    </row>
    <row r="5" spans="1:31">
      <c r="A5" s="5"/>
      <c r="B5" s="2"/>
      <c r="C5" s="9"/>
      <c r="D5" s="2"/>
      <c r="E5" s="2"/>
      <c r="F5" s="2"/>
      <c r="G5" s="2"/>
      <c r="H5" s="2"/>
      <c r="I5" s="2"/>
      <c r="J5" s="2"/>
      <c r="K5" s="2"/>
      <c r="L5" s="2"/>
      <c r="M5" s="5"/>
      <c r="N5" s="5"/>
      <c r="O5" s="5"/>
      <c r="P5" s="5"/>
      <c r="Q5" s="5"/>
      <c r="R5" s="5"/>
      <c r="S5" s="5"/>
    </row>
    <row r="6" spans="1:31" ht="10.199999999999999" customHeight="1">
      <c r="A6" s="5"/>
      <c r="B6" s="2"/>
      <c r="C6" s="9"/>
      <c r="D6" s="2"/>
      <c r="E6" s="2"/>
      <c r="F6" s="2"/>
      <c r="G6" s="2"/>
      <c r="H6" s="2"/>
      <c r="I6" s="2"/>
      <c r="J6" s="2"/>
      <c r="K6" s="2"/>
      <c r="L6" s="2"/>
      <c r="M6" s="5"/>
      <c r="N6" s="5"/>
      <c r="O6" s="5"/>
      <c r="P6" s="5"/>
      <c r="Q6" s="5"/>
      <c r="R6" s="5"/>
      <c r="S6" s="5"/>
    </row>
    <row r="7" spans="1:31" ht="22.8" customHeight="1">
      <c r="A7" s="5"/>
      <c r="B7" s="2"/>
      <c r="C7" s="2"/>
      <c r="D7" s="2"/>
      <c r="E7" s="2"/>
      <c r="F7" s="2"/>
      <c r="G7" s="97"/>
      <c r="H7" s="2"/>
      <c r="I7" s="2"/>
      <c r="J7" s="10"/>
      <c r="K7" s="2"/>
      <c r="L7" s="2"/>
      <c r="M7" s="5"/>
      <c r="N7" s="5"/>
      <c r="O7" s="5"/>
      <c r="P7" s="5"/>
      <c r="Q7" s="5"/>
      <c r="R7" s="5"/>
      <c r="S7" s="5"/>
    </row>
    <row r="8" spans="1:31" ht="37.200000000000003" customHeight="1">
      <c r="A8" s="5"/>
      <c r="B8" s="13"/>
      <c r="C8" s="25"/>
      <c r="D8" s="26"/>
      <c r="E8" s="26"/>
      <c r="F8" s="25"/>
      <c r="G8" s="26"/>
      <c r="H8" s="7"/>
      <c r="I8" s="27"/>
      <c r="J8" s="27"/>
      <c r="K8" s="27"/>
      <c r="L8" s="27"/>
      <c r="M8" s="5"/>
      <c r="N8" s="5"/>
      <c r="O8" s="5"/>
      <c r="P8" s="5"/>
      <c r="Q8" s="5"/>
      <c r="R8" s="5"/>
      <c r="S8" s="5"/>
    </row>
    <row r="9" spans="1:31" ht="27" customHeight="1">
      <c r="A9" s="5"/>
      <c r="B9" s="2"/>
      <c r="D9" s="106" t="s">
        <v>2</v>
      </c>
      <c r="E9" s="106" t="s">
        <v>602</v>
      </c>
      <c r="F9" s="106" t="s">
        <v>14</v>
      </c>
      <c r="G9" s="106" t="s">
        <v>451</v>
      </c>
      <c r="H9" s="106" t="s">
        <v>453</v>
      </c>
      <c r="I9" s="106" t="s">
        <v>368</v>
      </c>
      <c r="J9" s="108" t="s">
        <v>15</v>
      </c>
      <c r="K9" s="40" t="s">
        <v>452</v>
      </c>
      <c r="L9" s="28"/>
      <c r="M9" s="5"/>
      <c r="N9" s="5"/>
      <c r="O9" s="5"/>
      <c r="P9" s="5"/>
      <c r="Q9" s="5"/>
      <c r="R9" s="5"/>
      <c r="S9" s="5"/>
    </row>
    <row r="10" spans="1:31" ht="45" hidden="1" customHeight="1">
      <c r="A10" s="5"/>
      <c r="B10" s="2"/>
      <c r="C10" s="2"/>
      <c r="D10" s="39">
        <v>1</v>
      </c>
      <c r="E10" s="39" t="s">
        <v>625</v>
      </c>
      <c r="F10" s="39">
        <f>_xlfn.XLOOKUP(TotalResum[[#This Row],[No]],Respuesta!C:C,Respuesta!A:A)</f>
        <v>1.1000000000000001</v>
      </c>
      <c r="G10" s="37" t="s">
        <v>21</v>
      </c>
      <c r="H10" s="37" t="s">
        <v>348</v>
      </c>
      <c r="I10" s="37" t="s">
        <v>203</v>
      </c>
      <c r="J10" s="34"/>
      <c r="K10" s="34" t="str">
        <f>IF(_xlfn.XLOOKUP(TotalResum[[#This Row],[No]],$Z:$Z,$Y:$Y) = "Si","Si","Null")</f>
        <v>Null</v>
      </c>
      <c r="L10" s="27"/>
      <c r="M10" s="5"/>
      <c r="N10" s="5"/>
      <c r="O10" s="5"/>
      <c r="P10" s="5"/>
      <c r="Q10" s="5"/>
      <c r="R10" s="5"/>
      <c r="S10" s="5"/>
      <c r="X10" t="s">
        <v>19</v>
      </c>
      <c r="Y10" t="s">
        <v>17</v>
      </c>
      <c r="Z10" t="s">
        <v>6</v>
      </c>
      <c r="AC10" t="s">
        <v>19</v>
      </c>
      <c r="AD10" t="s">
        <v>17</v>
      </c>
      <c r="AE10" t="s">
        <v>6</v>
      </c>
    </row>
    <row r="11" spans="1:31" ht="45" hidden="1" customHeight="1">
      <c r="A11" s="5"/>
      <c r="B11" s="2"/>
      <c r="C11" s="23"/>
      <c r="D11" s="39">
        <v>2</v>
      </c>
      <c r="E11" s="39" t="s">
        <v>625</v>
      </c>
      <c r="F11" s="39">
        <f>_xlfn.XLOOKUP(TotalResum[[#This Row],[No]],Respuesta!C:C,Respuesta!A:A)</f>
        <v>1.2</v>
      </c>
      <c r="G11" s="37" t="s">
        <v>22</v>
      </c>
      <c r="H11" s="37" t="s">
        <v>354</v>
      </c>
      <c r="I11" s="37" t="s">
        <v>454</v>
      </c>
      <c r="J11" s="34"/>
      <c r="K11" s="34" t="str">
        <f>IF(_xlfn.XLOOKUP(TotalResum[[#This Row],[No]],$Z:$Z,$Y:$Y) = "Si","Si","Null")</f>
        <v>Null</v>
      </c>
      <c r="L11" s="27"/>
      <c r="M11" s="5"/>
      <c r="N11" s="5"/>
      <c r="O11" s="5"/>
      <c r="P11" s="5"/>
      <c r="Q11" s="5"/>
      <c r="R11" s="5"/>
      <c r="S11" s="5"/>
      <c r="X11" s="27" t="str" cm="1">
        <f t="array" ref="X11:X15">+_xlfn._xlws.FILTER('P 1.A'!$V:$V,'P 1.A'!$V:$V &lt;&gt;"")</f>
        <v>11</v>
      </c>
      <c r="Y11" s="27" t="str">
        <f>_xlfn.XLOOKUP(X11,Respuesta!B:B,Respuesta!H:H)</f>
        <v/>
      </c>
      <c r="Z11" s="27">
        <f>_xlfn.XLOOKUP(X11,Respuesta!B:B,Respuesta!C:C)</f>
        <v>1</v>
      </c>
      <c r="AC11" t="str" cm="1">
        <f t="array" ref="AC11:AC143">_xlfn._xlws.FILTER(X11:X189,$Y$11:$Y$189 = "Si","")</f>
        <v>112</v>
      </c>
      <c r="AE11" cm="1">
        <f t="array" ref="AE11:AE143">_xlfn._xlws.FILTER(Z11:Z189,$Y$11:$Y$189 = "Si","Sin Datos")</f>
        <v>11</v>
      </c>
    </row>
    <row r="12" spans="1:31" ht="45" hidden="1" customHeight="1">
      <c r="A12" s="5"/>
      <c r="B12" s="2"/>
      <c r="D12" s="39">
        <v>2</v>
      </c>
      <c r="E12" s="39" t="s">
        <v>625</v>
      </c>
      <c r="F12" s="39">
        <f>_xlfn.XLOOKUP(TotalResum[[#This Row],[No]],Respuesta!C:C,Respuesta!A:A)</f>
        <v>1.2</v>
      </c>
      <c r="G12" s="37" t="s">
        <v>22</v>
      </c>
      <c r="H12" s="37" t="s">
        <v>348</v>
      </c>
      <c r="I12" s="92" t="s">
        <v>455</v>
      </c>
      <c r="J12" s="29"/>
      <c r="K12" s="93" t="str">
        <f>IF(_xlfn.XLOOKUP(TotalResum[[#This Row],[No]],$Z:$Z,$Y:$Y) = "Si","Si","Null")</f>
        <v>Null</v>
      </c>
      <c r="L12" s="30"/>
      <c r="M12" s="5"/>
      <c r="N12" s="5"/>
      <c r="O12" s="5"/>
      <c r="P12" s="5"/>
      <c r="Q12" s="5"/>
      <c r="R12" s="5"/>
      <c r="S12" s="5"/>
      <c r="X12" s="27" t="str">
        <v>23</v>
      </c>
      <c r="Y12" s="27" t="str">
        <f>_xlfn.XLOOKUP(X12,Respuesta!B:B,Respuesta!H:H)</f>
        <v/>
      </c>
      <c r="Z12" s="27">
        <f>_xlfn.XLOOKUP(X12,Respuesta!B:B,Respuesta!C:C)</f>
        <v>2</v>
      </c>
      <c r="AC12" t="str">
        <v>142</v>
      </c>
      <c r="AE12">
        <v>14</v>
      </c>
    </row>
    <row r="13" spans="1:31" ht="45" hidden="1" customHeight="1">
      <c r="A13" s="5"/>
      <c r="B13" s="2"/>
      <c r="C13" s="2"/>
      <c r="D13" s="39">
        <v>3</v>
      </c>
      <c r="E13" s="39" t="s">
        <v>625</v>
      </c>
      <c r="F13" s="39">
        <f>_xlfn.XLOOKUP(TotalResum[[#This Row],[No]],Respuesta!C:C,Respuesta!A:A)</f>
        <v>1.2</v>
      </c>
      <c r="G13" s="37" t="s">
        <v>23</v>
      </c>
      <c r="H13" s="37" t="s">
        <v>350</v>
      </c>
      <c r="I13" s="37" t="s">
        <v>205</v>
      </c>
      <c r="J13" s="34"/>
      <c r="K13" s="34" t="str">
        <f>IF(_xlfn.XLOOKUP(TotalResum[[#This Row],[No]],$Z:$Z,$Y:$Y) = "Si","Si","Null")</f>
        <v>Null</v>
      </c>
      <c r="L13" s="27"/>
      <c r="M13" s="5"/>
      <c r="N13" s="5"/>
      <c r="O13" s="5"/>
      <c r="P13" s="5"/>
      <c r="Q13" s="5"/>
      <c r="R13" s="5"/>
      <c r="S13" s="5"/>
      <c r="X13" s="27" t="str">
        <v>33</v>
      </c>
      <c r="Y13" s="27" t="str">
        <f>_xlfn.XLOOKUP(X13,Respuesta!B:B,Respuesta!H:H)</f>
        <v/>
      </c>
      <c r="Z13" s="27">
        <f>_xlfn.XLOOKUP(X13,Respuesta!B:B,Respuesta!C:C)</f>
        <v>3</v>
      </c>
      <c r="AC13" t="str">
        <v>152</v>
      </c>
      <c r="AE13">
        <v>15</v>
      </c>
    </row>
    <row r="14" spans="1:31" ht="45" hidden="1" customHeight="1">
      <c r="A14" s="5"/>
      <c r="B14" s="2"/>
      <c r="C14" s="6"/>
      <c r="D14" s="39">
        <v>4</v>
      </c>
      <c r="E14" s="39" t="s">
        <v>625</v>
      </c>
      <c r="F14" s="39">
        <f>_xlfn.XLOOKUP(TotalResum[[#This Row],[No]],Respuesta!C:C,Respuesta!A:A)</f>
        <v>1.2</v>
      </c>
      <c r="G14" s="37" t="s">
        <v>24</v>
      </c>
      <c r="H14" s="37" t="s">
        <v>350</v>
      </c>
      <c r="I14" s="37" t="s">
        <v>199</v>
      </c>
      <c r="J14" s="34"/>
      <c r="K14" s="34" t="str">
        <f>IF(_xlfn.XLOOKUP(TotalResum[[#This Row],[No]],$Z:$Z,$Y:$Y) = "Si","Si","Null")</f>
        <v>Null</v>
      </c>
      <c r="L14" s="27"/>
      <c r="M14" s="5"/>
      <c r="N14" s="5"/>
      <c r="O14" s="5"/>
      <c r="P14" s="5"/>
      <c r="Q14" s="5"/>
      <c r="R14" s="5"/>
      <c r="S14" s="5"/>
      <c r="X14" s="27" t="str">
        <v>43</v>
      </c>
      <c r="Y14" s="27" t="str">
        <f>_xlfn.XLOOKUP(X14,Respuesta!B:B,Respuesta!H:H)</f>
        <v/>
      </c>
      <c r="Z14" s="27">
        <f>_xlfn.XLOOKUP(X14,Respuesta!B:B,Respuesta!C:C)</f>
        <v>4</v>
      </c>
      <c r="AC14" t="str">
        <v>212</v>
      </c>
      <c r="AE14">
        <v>21</v>
      </c>
    </row>
    <row r="15" spans="1:31" ht="45" hidden="1" customHeight="1">
      <c r="A15" s="5"/>
      <c r="B15" s="2"/>
      <c r="D15" s="39">
        <v>4</v>
      </c>
      <c r="E15" s="39" t="s">
        <v>625</v>
      </c>
      <c r="F15" s="39">
        <f>_xlfn.XLOOKUP(TotalResum[[#This Row],[No]],Respuesta!C:C,Respuesta!A:A)</f>
        <v>1.2</v>
      </c>
      <c r="G15" s="37" t="s">
        <v>24</v>
      </c>
      <c r="H15" s="37" t="s">
        <v>354</v>
      </c>
      <c r="I15" s="37" t="s">
        <v>199</v>
      </c>
      <c r="J15" s="29"/>
      <c r="K15" s="93" t="str">
        <f>IF(_xlfn.XLOOKUP(TotalResum[[#This Row],[No]],$Z:$Z,$Y:$Y) = "Si","Si","Null")</f>
        <v>Null</v>
      </c>
      <c r="L15" s="30"/>
      <c r="M15" s="5"/>
      <c r="N15" s="5"/>
      <c r="O15" s="5"/>
      <c r="P15" s="5"/>
      <c r="Q15" s="5"/>
      <c r="R15" s="5"/>
      <c r="S15" s="5"/>
      <c r="X15" s="27" t="str">
        <v>53</v>
      </c>
      <c r="Y15" s="27" t="str">
        <f>_xlfn.XLOOKUP(X15,Respuesta!B:B,Respuesta!H:H)</f>
        <v/>
      </c>
      <c r="Z15" s="27">
        <f>_xlfn.XLOOKUP(X15,Respuesta!B:B,Respuesta!C:C)</f>
        <v>5</v>
      </c>
      <c r="AC15" t="str">
        <v>232</v>
      </c>
      <c r="AE15">
        <v>23</v>
      </c>
    </row>
    <row r="16" spans="1:31" ht="45" hidden="1" customHeight="1">
      <c r="A16" s="5"/>
      <c r="B16" s="2"/>
      <c r="C16" s="6"/>
      <c r="D16" s="39">
        <v>4</v>
      </c>
      <c r="E16" s="39" t="s">
        <v>625</v>
      </c>
      <c r="F16" s="39">
        <f>_xlfn.XLOOKUP(TotalResum[[#This Row],[No]],Respuesta!C:C,Respuesta!A:A)</f>
        <v>1.2</v>
      </c>
      <c r="G16" s="37" t="s">
        <v>24</v>
      </c>
      <c r="H16" s="37" t="s">
        <v>359</v>
      </c>
      <c r="I16" s="37" t="s">
        <v>199</v>
      </c>
      <c r="J16" s="34"/>
      <c r="K16" s="34" t="str">
        <f>IF(_xlfn.XLOOKUP(TotalResum[[#This Row],[No]],$Z:$Z,$Y:$Y) = "Si","Si","Null")</f>
        <v>Null</v>
      </c>
      <c r="L16" s="27"/>
      <c r="M16" s="5"/>
      <c r="N16" s="5"/>
      <c r="O16" s="5"/>
      <c r="P16" s="5"/>
      <c r="Q16" s="11"/>
      <c r="R16" s="5"/>
      <c r="S16" s="5"/>
      <c r="X16" s="27" t="str" cm="1">
        <f t="array" ref="X16:X20">+_xlfn._xlws.FILTER('P 1.B'!$V:$V,'P 1.B'!$V:$V &lt;&gt;"")</f>
        <v>63</v>
      </c>
      <c r="Y16" s="27" t="str">
        <f>_xlfn.XLOOKUP(X16,Respuesta!B:B,Respuesta!H:H)</f>
        <v/>
      </c>
      <c r="Z16" s="27">
        <f>_xlfn.XLOOKUP(X16,Respuesta!B:B,Respuesta!C:C)</f>
        <v>6</v>
      </c>
      <c r="AC16" t="str">
        <v>242</v>
      </c>
      <c r="AE16">
        <v>24</v>
      </c>
    </row>
    <row r="17" spans="1:31" ht="45" hidden="1" customHeight="1">
      <c r="A17" s="5"/>
      <c r="B17" s="2"/>
      <c r="D17" s="39">
        <v>4</v>
      </c>
      <c r="E17" s="39" t="s">
        <v>625</v>
      </c>
      <c r="F17" s="39">
        <f>_xlfn.XLOOKUP(TotalResum[[#This Row],[No]],Respuesta!C:C,Respuesta!A:A)</f>
        <v>1.2</v>
      </c>
      <c r="G17" s="37" t="s">
        <v>24</v>
      </c>
      <c r="H17" s="37" t="s">
        <v>348</v>
      </c>
      <c r="I17" s="37" t="s">
        <v>199</v>
      </c>
      <c r="J17" s="29"/>
      <c r="K17" s="93" t="str">
        <f>IF(_xlfn.XLOOKUP(TotalResum[[#This Row],[No]],$Z:$Z,$Y:$Y) = "Si","Si","Null")</f>
        <v>Null</v>
      </c>
      <c r="L17" s="30"/>
      <c r="M17" s="5"/>
      <c r="N17" s="5"/>
      <c r="O17" s="5"/>
      <c r="P17" s="5"/>
      <c r="Q17" s="5"/>
      <c r="R17" s="5"/>
      <c r="S17" s="5"/>
      <c r="X17" s="27" t="str">
        <v>73</v>
      </c>
      <c r="Y17" s="27" t="str">
        <f>_xlfn.XLOOKUP(X17,Respuesta!B:B,Respuesta!H:H)</f>
        <v/>
      </c>
      <c r="Z17" s="27">
        <f>_xlfn.XLOOKUP(X17,Respuesta!B:B,Respuesta!C:C)</f>
        <v>7</v>
      </c>
      <c r="AC17" t="str">
        <v>282</v>
      </c>
      <c r="AE17">
        <v>28</v>
      </c>
    </row>
    <row r="18" spans="1:31" ht="45" hidden="1" customHeight="1">
      <c r="A18" s="5"/>
      <c r="B18" s="2"/>
      <c r="C18" s="2"/>
      <c r="D18" s="39">
        <v>4</v>
      </c>
      <c r="E18" s="39" t="s">
        <v>625</v>
      </c>
      <c r="F18" s="39">
        <f>_xlfn.XLOOKUP(TotalResum[[#This Row],[No]],Respuesta!C:C,Respuesta!A:A)</f>
        <v>1.2</v>
      </c>
      <c r="G18" s="37" t="s">
        <v>24</v>
      </c>
      <c r="H18" s="37" t="s">
        <v>362</v>
      </c>
      <c r="I18" s="37" t="s">
        <v>199</v>
      </c>
      <c r="J18" s="34"/>
      <c r="K18" s="34" t="str">
        <f>IF(_xlfn.XLOOKUP(TotalResum[[#This Row],[No]],$Z:$Z,$Y:$Y) = "Si","Si","Null")</f>
        <v>Null</v>
      </c>
      <c r="L18" s="27"/>
      <c r="M18" s="5"/>
      <c r="N18" s="5"/>
      <c r="O18" s="5"/>
      <c r="P18" s="5"/>
      <c r="Q18" s="5"/>
      <c r="R18" s="5"/>
      <c r="S18" s="5"/>
      <c r="X18" s="27" t="str">
        <v>83</v>
      </c>
      <c r="Y18" s="27" t="str">
        <f>_xlfn.XLOOKUP(X18,Respuesta!B:B,Respuesta!H:H)</f>
        <v/>
      </c>
      <c r="Z18" s="27">
        <f>_xlfn.XLOOKUP(X18,Respuesta!B:B,Respuesta!C:C)</f>
        <v>8</v>
      </c>
      <c r="AC18" t="str">
        <v>292</v>
      </c>
      <c r="AE18">
        <v>29</v>
      </c>
    </row>
    <row r="19" spans="1:31" ht="45" hidden="1" customHeight="1">
      <c r="A19" s="5"/>
      <c r="B19" s="2"/>
      <c r="C19" s="6"/>
      <c r="D19" s="39">
        <v>5</v>
      </c>
      <c r="E19" s="39" t="s">
        <v>625</v>
      </c>
      <c r="F19" s="39">
        <f>_xlfn.XLOOKUP(TotalResum[[#This Row],[No]],Respuesta!C:C,Respuesta!A:A)</f>
        <v>1.2</v>
      </c>
      <c r="G19" s="37" t="s">
        <v>25</v>
      </c>
      <c r="H19" s="37" t="s">
        <v>348</v>
      </c>
      <c r="I19" s="37" t="s">
        <v>206</v>
      </c>
      <c r="J19" s="34"/>
      <c r="K19" s="34" t="str">
        <f>IF(_xlfn.XLOOKUP(TotalResum[[#This Row],[No]],$Z:$Z,$Y:$Y) = "Si","Si","Null")</f>
        <v>Null</v>
      </c>
      <c r="L19" s="27"/>
      <c r="M19" s="5"/>
      <c r="N19" s="5"/>
      <c r="O19" s="5"/>
      <c r="P19" s="5"/>
      <c r="Q19" s="5"/>
      <c r="R19" s="5"/>
      <c r="S19" s="5"/>
      <c r="X19" s="27" t="str">
        <v>93</v>
      </c>
      <c r="Y19" s="27" t="str">
        <f>_xlfn.XLOOKUP(X19,Respuesta!B:B,Respuesta!H:H)</f>
        <v/>
      </c>
      <c r="Z19" s="27">
        <f>_xlfn.XLOOKUP(X19,Respuesta!B:B,Respuesta!C:C)</f>
        <v>9</v>
      </c>
      <c r="AC19" t="str">
        <v>302</v>
      </c>
      <c r="AE19">
        <v>30</v>
      </c>
    </row>
    <row r="20" spans="1:31" ht="45" hidden="1" customHeight="1">
      <c r="A20" s="5"/>
      <c r="B20" s="2"/>
      <c r="D20" s="39">
        <v>6</v>
      </c>
      <c r="E20" s="39" t="s">
        <v>625</v>
      </c>
      <c r="F20" s="39">
        <f>_xlfn.XLOOKUP(TotalResum[[#This Row],[No]],Respuesta!C:C,Respuesta!A:A)</f>
        <v>1.3</v>
      </c>
      <c r="G20" s="37" t="s">
        <v>26</v>
      </c>
      <c r="H20" s="37" t="s">
        <v>359</v>
      </c>
      <c r="I20" s="92" t="s">
        <v>456</v>
      </c>
      <c r="J20" s="29"/>
      <c r="K20" s="93" t="str">
        <f>IF(_xlfn.XLOOKUP(TotalResum[[#This Row],[No]],$Z:$Z,$Y:$Y) = "Si","Si","Null")</f>
        <v>Null</v>
      </c>
      <c r="L20" s="30"/>
      <c r="M20" s="5"/>
      <c r="N20" s="5"/>
      <c r="O20" s="5"/>
      <c r="P20" s="5"/>
      <c r="Q20" s="5"/>
      <c r="R20" s="5"/>
      <c r="S20" s="5"/>
      <c r="X20" s="27" t="str">
        <v>103</v>
      </c>
      <c r="Y20" s="27" t="str">
        <f>_xlfn.XLOOKUP(X20,Respuesta!B:B,Respuesta!H:H)</f>
        <v/>
      </c>
      <c r="Z20" s="27">
        <f>_xlfn.XLOOKUP(X20,Respuesta!B:B,Respuesta!C:C)</f>
        <v>10</v>
      </c>
      <c r="AC20" t="str">
        <v>322</v>
      </c>
      <c r="AE20">
        <v>32</v>
      </c>
    </row>
    <row r="21" spans="1:31" ht="45" hidden="1" customHeight="1">
      <c r="A21" s="5"/>
      <c r="B21" s="2"/>
      <c r="C21" s="2"/>
      <c r="D21" s="39">
        <v>6</v>
      </c>
      <c r="E21" s="39" t="s">
        <v>625</v>
      </c>
      <c r="F21" s="39">
        <f>_xlfn.XLOOKUP(TotalResum[[#This Row],[No]],Respuesta!C:C,Respuesta!A:A)</f>
        <v>1.3</v>
      </c>
      <c r="G21" s="37" t="s">
        <v>26</v>
      </c>
      <c r="H21" s="37" t="s">
        <v>348</v>
      </c>
      <c r="I21" s="37" t="s">
        <v>457</v>
      </c>
      <c r="J21" s="34"/>
      <c r="K21" s="34" t="str">
        <f>IF(_xlfn.XLOOKUP(TotalResum[[#This Row],[No]],$Z:$Z,$Y:$Y) = "Si","Si","Null")</f>
        <v>Null</v>
      </c>
      <c r="L21" s="27"/>
      <c r="M21" s="5"/>
      <c r="N21" s="5"/>
      <c r="O21" s="5"/>
      <c r="P21" s="5"/>
      <c r="Q21" s="5"/>
      <c r="R21" s="5"/>
      <c r="S21" s="5"/>
      <c r="X21" s="27" t="str" cm="1">
        <f t="array" ref="X21:X25">+_xlfn._xlws.FILTER('P 1.C'!$V:$V,'P 1.C'!$V:$V &lt;&gt;"")</f>
        <v>112</v>
      </c>
      <c r="Y21" s="27" t="str">
        <f>_xlfn.XLOOKUP(X21,Respuesta!B:B,Respuesta!H:H)</f>
        <v>Si</v>
      </c>
      <c r="Z21" s="27">
        <f>_xlfn.XLOOKUP(X21,Respuesta!B:B,Respuesta!C:C)</f>
        <v>11</v>
      </c>
      <c r="AC21" t="str">
        <v>332</v>
      </c>
      <c r="AE21">
        <v>33</v>
      </c>
    </row>
    <row r="22" spans="1:31" ht="45" hidden="1" customHeight="1">
      <c r="A22" s="5"/>
      <c r="B22" s="2"/>
      <c r="C22" s="2"/>
      <c r="D22" s="39">
        <v>7</v>
      </c>
      <c r="E22" s="39" t="s">
        <v>625</v>
      </c>
      <c r="F22" s="39">
        <f>_xlfn.XLOOKUP(TotalResum[[#This Row],[No]],Respuesta!C:C,Respuesta!A:A)</f>
        <v>1.3</v>
      </c>
      <c r="G22" s="37" t="s">
        <v>27</v>
      </c>
      <c r="H22" s="37" t="s">
        <v>348</v>
      </c>
      <c r="I22" s="37" t="s">
        <v>207</v>
      </c>
      <c r="J22" s="34"/>
      <c r="K22" s="34" t="str">
        <f>IF(_xlfn.XLOOKUP(TotalResum[[#This Row],[No]],$Z:$Z,$Y:$Y) = "Si","Si","Null")</f>
        <v>Null</v>
      </c>
      <c r="L22" s="27"/>
      <c r="M22" s="5"/>
      <c r="N22" s="5"/>
      <c r="O22" s="5"/>
      <c r="P22" s="5"/>
      <c r="Q22" s="5"/>
      <c r="R22" s="5"/>
      <c r="S22" s="5"/>
      <c r="X22" s="27" t="str">
        <v>124</v>
      </c>
      <c r="Y22" s="27" t="str">
        <f>_xlfn.XLOOKUP(X22,Respuesta!B:B,Respuesta!H:H)</f>
        <v/>
      </c>
      <c r="Z22" s="27">
        <f>_xlfn.XLOOKUP(X22,Respuesta!B:B,Respuesta!C:C)</f>
        <v>12</v>
      </c>
      <c r="AC22" t="str">
        <v>342</v>
      </c>
      <c r="AE22">
        <v>34</v>
      </c>
    </row>
    <row r="23" spans="1:31" ht="45" hidden="1" customHeight="1">
      <c r="A23" s="5"/>
      <c r="B23" s="2"/>
      <c r="C23" s="2"/>
      <c r="D23" s="39">
        <v>8</v>
      </c>
      <c r="E23" s="39" t="s">
        <v>625</v>
      </c>
      <c r="F23" s="39">
        <f>_xlfn.XLOOKUP(TotalResum[[#This Row],[No]],Respuesta!C:C,Respuesta!A:A)</f>
        <v>1.3</v>
      </c>
      <c r="G23" s="37" t="s">
        <v>28</v>
      </c>
      <c r="H23" s="37" t="s">
        <v>350</v>
      </c>
      <c r="I23" s="37" t="s">
        <v>458</v>
      </c>
      <c r="J23" s="34"/>
      <c r="K23" s="32" t="str">
        <f>IF(_xlfn.XLOOKUP(TotalResum[[#This Row],[No]],$Z:$Z,$Y:$Y) = "Si","Si","Null")</f>
        <v>Null</v>
      </c>
      <c r="L23" s="2"/>
      <c r="M23" s="5"/>
      <c r="N23" s="5"/>
      <c r="O23" s="5"/>
      <c r="P23" s="5"/>
      <c r="Q23" s="5"/>
      <c r="R23" s="5"/>
      <c r="S23" s="5"/>
      <c r="X23" s="27" t="str">
        <v>134</v>
      </c>
      <c r="Y23" s="27" t="str">
        <f>_xlfn.XLOOKUP(X23,Respuesta!B:B,Respuesta!H:H)</f>
        <v/>
      </c>
      <c r="Z23" s="27">
        <f>_xlfn.XLOOKUP(X23,Respuesta!B:B,Respuesta!C:C)</f>
        <v>13</v>
      </c>
      <c r="AC23" t="str">
        <v>352</v>
      </c>
      <c r="AE23">
        <v>35</v>
      </c>
    </row>
    <row r="24" spans="1:31" ht="45" hidden="1" customHeight="1">
      <c r="A24" s="5"/>
      <c r="B24" s="2"/>
      <c r="C24" s="2"/>
      <c r="D24" s="39">
        <v>8</v>
      </c>
      <c r="E24" s="39" t="s">
        <v>625</v>
      </c>
      <c r="F24" s="39">
        <f>_xlfn.XLOOKUP(TotalResum[[#This Row],[No]],Respuesta!C:C,Respuesta!A:A)</f>
        <v>1.3</v>
      </c>
      <c r="G24" s="37" t="s">
        <v>28</v>
      </c>
      <c r="H24" s="37" t="s">
        <v>354</v>
      </c>
      <c r="I24" s="37" t="s">
        <v>459</v>
      </c>
      <c r="J24" s="34"/>
      <c r="K24" s="32" t="str">
        <f>IF(_xlfn.XLOOKUP(TotalResum[[#This Row],[No]],$Z:$Z,$Y:$Y) = "Si","Si","Null")</f>
        <v>Null</v>
      </c>
      <c r="L24" s="2"/>
      <c r="M24" s="5"/>
      <c r="N24" s="5"/>
      <c r="O24" s="5"/>
      <c r="P24" s="5"/>
      <c r="Q24" s="5"/>
      <c r="R24" s="5"/>
      <c r="S24" s="5"/>
      <c r="X24" s="27" t="str">
        <v>142</v>
      </c>
      <c r="Y24" s="27" t="str">
        <f>_xlfn.XLOOKUP(X24,Respuesta!B:B,Respuesta!H:H)</f>
        <v>Si</v>
      </c>
      <c r="Z24" s="27">
        <f>_xlfn.XLOOKUP(X24,Respuesta!B:B,Respuesta!C:C)</f>
        <v>14</v>
      </c>
      <c r="AC24" t="str">
        <v>372</v>
      </c>
      <c r="AE24">
        <v>37</v>
      </c>
    </row>
    <row r="25" spans="1:31" ht="45" hidden="1" customHeight="1">
      <c r="A25" s="5"/>
      <c r="B25" s="2"/>
      <c r="C25" s="2"/>
      <c r="D25" s="39">
        <v>9</v>
      </c>
      <c r="E25" s="39" t="s">
        <v>625</v>
      </c>
      <c r="F25" s="39">
        <f>_xlfn.XLOOKUP(TotalResum[[#This Row],[No]],Respuesta!C:C,Respuesta!A:A)</f>
        <v>1.4</v>
      </c>
      <c r="G25" s="37" t="s">
        <v>29</v>
      </c>
      <c r="H25" s="37" t="s">
        <v>350</v>
      </c>
      <c r="I25" s="37" t="s">
        <v>460</v>
      </c>
      <c r="J25" s="34"/>
      <c r="K25" s="32" t="str">
        <f>IF(_xlfn.XLOOKUP(TotalResum[[#This Row],[No]],$Z:$Z,$Y:$Y) = "Si","Si","Null")</f>
        <v>Null</v>
      </c>
      <c r="L25" s="2"/>
      <c r="M25" s="5"/>
      <c r="N25" s="5"/>
      <c r="O25" s="5"/>
      <c r="P25" s="5"/>
      <c r="Q25" s="5"/>
      <c r="R25" s="5"/>
      <c r="S25" s="5"/>
      <c r="X25" s="27" t="str">
        <v>152</v>
      </c>
      <c r="Y25" s="27" t="str">
        <f>_xlfn.XLOOKUP(X25,Respuesta!B:B,Respuesta!H:H)</f>
        <v>Si</v>
      </c>
      <c r="Z25" s="27">
        <f>_xlfn.XLOOKUP(X25,Respuesta!B:B,Respuesta!C:C)</f>
        <v>15</v>
      </c>
      <c r="AC25" t="str">
        <v>382</v>
      </c>
      <c r="AE25">
        <v>38</v>
      </c>
    </row>
    <row r="26" spans="1:31" ht="45" hidden="1" customHeight="1">
      <c r="A26" s="5"/>
      <c r="B26" s="2"/>
      <c r="C26" s="2"/>
      <c r="D26" s="39">
        <v>9</v>
      </c>
      <c r="E26" s="39" t="s">
        <v>625</v>
      </c>
      <c r="F26" s="39">
        <f>_xlfn.XLOOKUP(TotalResum[[#This Row],[No]],Respuesta!C:C,Respuesta!A:A)</f>
        <v>1.4</v>
      </c>
      <c r="G26" s="37" t="s">
        <v>29</v>
      </c>
      <c r="H26" s="37" t="s">
        <v>359</v>
      </c>
      <c r="I26" s="37" t="s">
        <v>461</v>
      </c>
      <c r="J26" s="34"/>
      <c r="K26" s="32" t="str">
        <f>IF(_xlfn.XLOOKUP(TotalResum[[#This Row],[No]],$Z:$Z,$Y:$Y) = "Si","Si","Null")</f>
        <v>Null</v>
      </c>
      <c r="L26" s="2"/>
      <c r="M26" s="5"/>
      <c r="N26" s="5"/>
      <c r="O26" s="5"/>
      <c r="P26" s="5"/>
      <c r="Q26" s="5"/>
      <c r="R26" s="5"/>
      <c r="S26" s="5"/>
      <c r="X26" s="27" t="str" cm="1">
        <f t="array" ref="X26:X30">+_xlfn._xlws.FILTER('P 1.D'!$V:$V,'P 1.D'!$V:$V &lt;&gt;"")</f>
        <v>163</v>
      </c>
      <c r="Y26" s="27" t="str">
        <f>_xlfn.XLOOKUP(X26,Respuesta!B:B,Respuesta!H:H)</f>
        <v/>
      </c>
      <c r="Z26" s="27">
        <f>_xlfn.XLOOKUP(X26,Respuesta!B:B,Respuesta!C:C)</f>
        <v>16</v>
      </c>
      <c r="AC26" t="str">
        <v>392</v>
      </c>
      <c r="AE26">
        <v>39</v>
      </c>
    </row>
    <row r="27" spans="1:31" ht="45" hidden="1" customHeight="1">
      <c r="A27" s="5"/>
      <c r="B27" s="2"/>
      <c r="C27" s="2"/>
      <c r="D27" s="39">
        <v>9</v>
      </c>
      <c r="E27" s="39" t="s">
        <v>625</v>
      </c>
      <c r="F27" s="39">
        <f>_xlfn.XLOOKUP(TotalResum[[#This Row],[No]],Respuesta!C:C,Respuesta!A:A)</f>
        <v>1.4</v>
      </c>
      <c r="G27" s="37" t="s">
        <v>29</v>
      </c>
      <c r="H27" s="37" t="s">
        <v>348</v>
      </c>
      <c r="I27" s="37" t="s">
        <v>462</v>
      </c>
      <c r="J27" s="34"/>
      <c r="K27" s="32" t="str">
        <f>IF(_xlfn.XLOOKUP(TotalResum[[#This Row],[No]],$Z:$Z,$Y:$Y) = "Si","Si","Null")</f>
        <v>Null</v>
      </c>
      <c r="L27" s="2"/>
      <c r="M27" s="5"/>
      <c r="N27" s="5"/>
      <c r="O27" s="5"/>
      <c r="P27" s="5"/>
      <c r="Q27" s="5"/>
      <c r="R27" s="5"/>
      <c r="S27" s="5"/>
      <c r="X27" s="27" t="str">
        <v>173</v>
      </c>
      <c r="Y27" s="27" t="str">
        <f>_xlfn.XLOOKUP(X27,Respuesta!B:B,Respuesta!H:H)</f>
        <v/>
      </c>
      <c r="Z27" s="27">
        <f>_xlfn.XLOOKUP(X27,Respuesta!B:B,Respuesta!C:C)</f>
        <v>17</v>
      </c>
      <c r="AC27" t="str">
        <v>402</v>
      </c>
      <c r="AE27">
        <v>40</v>
      </c>
    </row>
    <row r="28" spans="1:31" ht="45" hidden="1" customHeight="1">
      <c r="A28" s="5"/>
      <c r="B28" s="2"/>
      <c r="C28" s="2"/>
      <c r="D28" s="39">
        <v>10</v>
      </c>
      <c r="E28" s="39" t="s">
        <v>625</v>
      </c>
      <c r="F28" s="39">
        <f>_xlfn.XLOOKUP(TotalResum[[#This Row],[No]],Respuesta!C:C,Respuesta!A:A)</f>
        <v>1.4</v>
      </c>
      <c r="G28" s="37" t="s">
        <v>30</v>
      </c>
      <c r="H28" s="37" t="s">
        <v>350</v>
      </c>
      <c r="I28" s="37" t="s">
        <v>209</v>
      </c>
      <c r="J28" s="34"/>
      <c r="K28" s="32" t="str">
        <f>IF(_xlfn.XLOOKUP(TotalResum[[#This Row],[No]],$Z:$Z,$Y:$Y) = "Si","Si","Null")</f>
        <v>Null</v>
      </c>
      <c r="L28" s="2"/>
      <c r="M28" s="5"/>
      <c r="N28" s="5"/>
      <c r="O28" s="5"/>
      <c r="P28" s="5"/>
      <c r="Q28" s="5"/>
      <c r="R28" s="5"/>
      <c r="S28" s="5"/>
      <c r="X28" s="27" t="str">
        <v>183</v>
      </c>
      <c r="Y28" s="27" t="str">
        <f>_xlfn.XLOOKUP(X28,Respuesta!B:B,Respuesta!H:H)</f>
        <v/>
      </c>
      <c r="Z28" s="27">
        <f>_xlfn.XLOOKUP(X28,Respuesta!B:B,Respuesta!C:C)</f>
        <v>18</v>
      </c>
      <c r="AC28" t="str">
        <v>412</v>
      </c>
      <c r="AE28">
        <v>41</v>
      </c>
    </row>
    <row r="29" spans="1:31" ht="45" hidden="1" customHeight="1">
      <c r="A29" s="5"/>
      <c r="D29" s="39">
        <v>11</v>
      </c>
      <c r="E29" s="39" t="s">
        <v>625</v>
      </c>
      <c r="F29" s="39">
        <f>_xlfn.XLOOKUP(TotalResum[[#This Row],[No]],Respuesta!C:C,Respuesta!A:A)</f>
        <v>1.4</v>
      </c>
      <c r="G29" s="37" t="s">
        <v>31</v>
      </c>
      <c r="H29" s="37" t="s">
        <v>354</v>
      </c>
      <c r="I29" s="37" t="s">
        <v>210</v>
      </c>
      <c r="J29" s="34"/>
      <c r="K29" s="32" t="str">
        <f>IF(_xlfn.XLOOKUP(TotalResum[[#This Row],[No]],$Z:$Z,$Y:$Y) = "Si","Si","Null")</f>
        <v>Si</v>
      </c>
      <c r="M29" s="5"/>
      <c r="N29" s="5"/>
      <c r="O29" s="5"/>
      <c r="P29" s="5"/>
      <c r="Q29" s="5"/>
      <c r="R29" s="5"/>
      <c r="S29" s="5"/>
      <c r="X29" s="27" t="str">
        <v>193</v>
      </c>
      <c r="Y29" s="27" t="str">
        <f>_xlfn.XLOOKUP(X29,Respuesta!B:B,Respuesta!H:H)</f>
        <v/>
      </c>
      <c r="Z29" s="27">
        <f>_xlfn.XLOOKUP(X29,Respuesta!B:B,Respuesta!C:C)</f>
        <v>19</v>
      </c>
      <c r="AC29" t="str">
        <v>422</v>
      </c>
      <c r="AE29">
        <v>42</v>
      </c>
    </row>
    <row r="30" spans="1:31" s="2" customFormat="1" ht="45" hidden="1" customHeight="1">
      <c r="A30" s="5"/>
      <c r="D30" s="39">
        <v>12</v>
      </c>
      <c r="E30" s="39" t="s">
        <v>625</v>
      </c>
      <c r="F30" s="39">
        <f>_xlfn.XLOOKUP(TotalResum[[#This Row],[No]],Respuesta!C:C,Respuesta!A:A)</f>
        <v>1.5</v>
      </c>
      <c r="G30" s="37" t="s">
        <v>32</v>
      </c>
      <c r="H30" s="37" t="s">
        <v>350</v>
      </c>
      <c r="I30" s="37" t="s">
        <v>463</v>
      </c>
      <c r="J30" s="34"/>
      <c r="K30" s="32" t="str">
        <f>IF(_xlfn.XLOOKUP(TotalResum[[#This Row],[No]],$Z:$Z,$Y:$Y) = "Si","Si","Null")</f>
        <v>Null</v>
      </c>
      <c r="M30" s="5"/>
      <c r="N30" s="5"/>
      <c r="O30" s="5"/>
      <c r="P30" s="5"/>
      <c r="Q30" s="5"/>
      <c r="R30" s="5"/>
      <c r="S30" s="5"/>
      <c r="X30" s="27" t="str">
        <v>203</v>
      </c>
      <c r="Y30" s="27" t="str">
        <f>_xlfn.XLOOKUP(X30,Respuesta!B:B,Respuesta!H:H)</f>
        <v/>
      </c>
      <c r="Z30" s="27">
        <f>_xlfn.XLOOKUP(X30,Respuesta!B:B,Respuesta!C:C)</f>
        <v>20</v>
      </c>
      <c r="AC30" s="2" t="str">
        <v>432</v>
      </c>
      <c r="AE30" s="2">
        <v>43</v>
      </c>
    </row>
    <row r="31" spans="1:31" ht="45" hidden="1" customHeight="1">
      <c r="A31" s="5"/>
      <c r="D31" s="3">
        <v>12</v>
      </c>
      <c r="E31" s="3" t="s">
        <v>625</v>
      </c>
      <c r="F31" s="39">
        <f>_xlfn.XLOOKUP(TotalResum[[#This Row],[No]],Respuesta!C:C,Respuesta!A:A)</f>
        <v>1.5</v>
      </c>
      <c r="G31" s="33" t="s">
        <v>32</v>
      </c>
      <c r="H31" s="33" t="s">
        <v>348</v>
      </c>
      <c r="I31" s="33" t="s">
        <v>464</v>
      </c>
      <c r="J31" s="34"/>
      <c r="K31" s="32" t="str">
        <f>IF(_xlfn.XLOOKUP(TotalResum[[#This Row],[No]],$Z:$Z,$Y:$Y) = "Si","Si","Null")</f>
        <v>Null</v>
      </c>
      <c r="M31" s="5"/>
      <c r="N31" s="5"/>
      <c r="O31" s="5"/>
      <c r="P31" s="5"/>
      <c r="Q31" s="5"/>
      <c r="R31" s="5"/>
      <c r="S31" s="5"/>
      <c r="X31" s="27" t="str" cm="1">
        <f t="array" ref="X31:X40">+_xlfn._xlws.FILTER('P 2.A'!$V:$V,'P 2.A'!$V:$V &lt;&gt;"")</f>
        <v>212</v>
      </c>
      <c r="Y31" s="27" t="str">
        <f>_xlfn.XLOOKUP(X31,Respuesta!B:B,Respuesta!H:H)</f>
        <v>Si</v>
      </c>
      <c r="Z31" s="27">
        <f>_xlfn.XLOOKUP(X31,Respuesta!B:B,Respuesta!C:C)</f>
        <v>21</v>
      </c>
      <c r="AC31" t="str">
        <v>442</v>
      </c>
      <c r="AE31">
        <v>44</v>
      </c>
    </row>
    <row r="32" spans="1:31" ht="45" hidden="1" customHeight="1">
      <c r="A32" s="5"/>
      <c r="D32" s="3">
        <v>13</v>
      </c>
      <c r="E32" s="3" t="s">
        <v>625</v>
      </c>
      <c r="F32" s="39">
        <f>_xlfn.XLOOKUP(TotalResum[[#This Row],[No]],Respuesta!C:C,Respuesta!A:A)</f>
        <v>1.5</v>
      </c>
      <c r="G32" s="33" t="s">
        <v>33</v>
      </c>
      <c r="H32" s="33" t="s">
        <v>350</v>
      </c>
      <c r="I32" s="33" t="s">
        <v>465</v>
      </c>
      <c r="J32" s="34"/>
      <c r="K32" s="32" t="str">
        <f>IF(_xlfn.XLOOKUP(TotalResum[[#This Row],[No]],$Z:$Z,$Y:$Y) = "Si","Si","Null")</f>
        <v>Null</v>
      </c>
      <c r="M32" s="5"/>
      <c r="N32" s="5"/>
      <c r="O32" s="5"/>
      <c r="P32" s="5"/>
      <c r="Q32" s="5"/>
      <c r="R32" s="5"/>
      <c r="S32" s="5"/>
      <c r="X32" s="27" t="str">
        <v>221</v>
      </c>
      <c r="Y32" s="27" t="str">
        <f>_xlfn.XLOOKUP(X32,Respuesta!B:B,Respuesta!H:H)</f>
        <v/>
      </c>
      <c r="Z32" s="27">
        <f>_xlfn.XLOOKUP(X32,Respuesta!B:B,Respuesta!C:C)</f>
        <v>22</v>
      </c>
      <c r="AC32" t="str">
        <v>452</v>
      </c>
      <c r="AE32">
        <v>45</v>
      </c>
    </row>
    <row r="33" spans="1:31" ht="45" hidden="1" customHeight="1">
      <c r="A33" s="5"/>
      <c r="D33" s="3">
        <v>13</v>
      </c>
      <c r="E33" s="3" t="s">
        <v>625</v>
      </c>
      <c r="F33" s="39">
        <f>_xlfn.XLOOKUP(TotalResum[[#This Row],[No]],Respuesta!C:C,Respuesta!A:A)</f>
        <v>1.5</v>
      </c>
      <c r="G33" s="33" t="s">
        <v>33</v>
      </c>
      <c r="H33" s="33" t="s">
        <v>348</v>
      </c>
      <c r="I33" s="33" t="s">
        <v>466</v>
      </c>
      <c r="J33" s="34"/>
      <c r="K33" s="32" t="str">
        <f>IF(_xlfn.XLOOKUP(TotalResum[[#This Row],[No]],$Z:$Z,$Y:$Y) = "Si","Si","Null")</f>
        <v>Null</v>
      </c>
      <c r="M33" s="5"/>
      <c r="N33" s="5"/>
      <c r="O33" s="5"/>
      <c r="P33" s="5"/>
      <c r="Q33" s="5"/>
      <c r="R33" s="5"/>
      <c r="S33" s="5"/>
      <c r="X33" s="27" t="str">
        <v>232</v>
      </c>
      <c r="Y33" s="27" t="str">
        <f>_xlfn.XLOOKUP(X33,Respuesta!B:B,Respuesta!H:H)</f>
        <v>Si</v>
      </c>
      <c r="Z33" s="27">
        <f>_xlfn.XLOOKUP(X33,Respuesta!B:B,Respuesta!C:C)</f>
        <v>23</v>
      </c>
      <c r="AC33" t="str">
        <v>462</v>
      </c>
      <c r="AE33">
        <v>46</v>
      </c>
    </row>
    <row r="34" spans="1:31" ht="45" hidden="1" customHeight="1">
      <c r="A34" s="5"/>
      <c r="D34" s="3">
        <v>14</v>
      </c>
      <c r="E34" s="3" t="s">
        <v>625</v>
      </c>
      <c r="F34" s="39">
        <f>_xlfn.XLOOKUP(TotalResum[[#This Row],[No]],Respuesta!C:C,Respuesta!A:A)</f>
        <v>1.6</v>
      </c>
      <c r="G34" s="33" t="s">
        <v>34</v>
      </c>
      <c r="H34" s="33" t="s">
        <v>354</v>
      </c>
      <c r="I34" s="33" t="s">
        <v>212</v>
      </c>
      <c r="J34" s="34"/>
      <c r="K34" s="32" t="str">
        <f>IF(_xlfn.XLOOKUP(TotalResum[[#This Row],[No]],$Z:$Z,$Y:$Y) = "Si","Si","Null")</f>
        <v>Si</v>
      </c>
      <c r="M34" s="5"/>
      <c r="N34" s="5"/>
      <c r="O34" s="5"/>
      <c r="P34" s="5"/>
      <c r="Q34" s="5"/>
      <c r="R34" s="5"/>
      <c r="S34" s="5"/>
      <c r="X34" s="27" t="str">
        <v>242</v>
      </c>
      <c r="Y34" s="27" t="str">
        <f>_xlfn.XLOOKUP(X34,Respuesta!B:B,Respuesta!H:H)</f>
        <v>Si</v>
      </c>
      <c r="Z34" s="27">
        <f>_xlfn.XLOOKUP(X34,Respuesta!B:B,Respuesta!C:C)</f>
        <v>24</v>
      </c>
      <c r="AC34" t="str">
        <v>472</v>
      </c>
      <c r="AE34">
        <v>47</v>
      </c>
    </row>
    <row r="35" spans="1:31" ht="45" hidden="1" customHeight="1">
      <c r="A35" s="5"/>
      <c r="D35" s="3">
        <v>15</v>
      </c>
      <c r="E35" s="3" t="s">
        <v>625</v>
      </c>
      <c r="F35" s="39">
        <f>_xlfn.XLOOKUP(TotalResum[[#This Row],[No]],Respuesta!C:C,Respuesta!A:A)</f>
        <v>1.6</v>
      </c>
      <c r="G35" s="33" t="s">
        <v>35</v>
      </c>
      <c r="H35" s="33" t="s">
        <v>348</v>
      </c>
      <c r="I35" s="33" t="s">
        <v>213</v>
      </c>
      <c r="J35" s="34"/>
      <c r="K35" s="32" t="str">
        <f>IF(_xlfn.XLOOKUP(TotalResum[[#This Row],[No]],$Z:$Z,$Y:$Y) = "Si","Si","Null")</f>
        <v>Si</v>
      </c>
      <c r="M35" s="5"/>
      <c r="N35" s="5"/>
      <c r="O35" s="5"/>
      <c r="P35" s="5"/>
      <c r="Q35" s="5"/>
      <c r="R35" s="5"/>
      <c r="S35" s="5"/>
      <c r="X35" s="27" t="str">
        <v>251</v>
      </c>
      <c r="Y35" s="27" t="str">
        <f>_xlfn.XLOOKUP(X35,Respuesta!B:B,Respuesta!H:H)</f>
        <v/>
      </c>
      <c r="Z35" s="27">
        <f>_xlfn.XLOOKUP(X35,Respuesta!B:B,Respuesta!C:C)</f>
        <v>25</v>
      </c>
      <c r="AC35" t="str">
        <v>492</v>
      </c>
      <c r="AE35">
        <v>49</v>
      </c>
    </row>
    <row r="36" spans="1:31" ht="45" hidden="1" customHeight="1">
      <c r="A36" s="5"/>
      <c r="D36" s="3">
        <v>16</v>
      </c>
      <c r="E36" s="3" t="s">
        <v>625</v>
      </c>
      <c r="F36" s="39">
        <f>_xlfn.XLOOKUP(TotalResum[[#This Row],[No]],Respuesta!C:C,Respuesta!A:A)</f>
        <v>1.6</v>
      </c>
      <c r="G36" s="33" t="s">
        <v>36</v>
      </c>
      <c r="H36" s="33" t="s">
        <v>354</v>
      </c>
      <c r="I36" s="33" t="s">
        <v>467</v>
      </c>
      <c r="J36" s="34"/>
      <c r="K36" s="32" t="str">
        <f>IF(_xlfn.XLOOKUP(TotalResum[[#This Row],[No]],$Z:$Z,$Y:$Y) = "Si","Si","Null")</f>
        <v>Null</v>
      </c>
      <c r="M36" s="5"/>
      <c r="N36" s="5"/>
      <c r="O36" s="5"/>
      <c r="P36" s="5"/>
      <c r="Q36" s="5"/>
      <c r="R36" s="5"/>
      <c r="S36" s="5"/>
      <c r="X36" s="27" t="str">
        <v>261</v>
      </c>
      <c r="Y36" s="27" t="str">
        <f>_xlfn.XLOOKUP(X36,Respuesta!B:B,Respuesta!H:H)</f>
        <v/>
      </c>
      <c r="Z36" s="27">
        <f>_xlfn.XLOOKUP(X36,Respuesta!B:B,Respuesta!C:C)</f>
        <v>26</v>
      </c>
      <c r="AC36" t="str">
        <v>502</v>
      </c>
      <c r="AE36">
        <v>50</v>
      </c>
    </row>
    <row r="37" spans="1:31" ht="45" hidden="1" customHeight="1">
      <c r="A37" s="5"/>
      <c r="D37" s="3">
        <v>16</v>
      </c>
      <c r="E37" s="3" t="s">
        <v>625</v>
      </c>
      <c r="F37" s="39">
        <f>_xlfn.XLOOKUP(TotalResum[[#This Row],[No]],Respuesta!C:C,Respuesta!A:A)</f>
        <v>1.6</v>
      </c>
      <c r="G37" s="33" t="s">
        <v>36</v>
      </c>
      <c r="H37" s="33" t="s">
        <v>362</v>
      </c>
      <c r="I37" s="33" t="s">
        <v>468</v>
      </c>
      <c r="J37" s="118"/>
      <c r="K37" s="32" t="str">
        <f>IF(_xlfn.XLOOKUP(TotalResum[[#This Row],[No]],$Z:$Z,$Y:$Y) = "Si","Si","Null")</f>
        <v>Null</v>
      </c>
      <c r="M37" s="5"/>
      <c r="N37" s="5"/>
      <c r="O37" s="5"/>
      <c r="P37" s="5"/>
      <c r="Q37" s="5"/>
      <c r="R37" s="5"/>
      <c r="S37" s="5"/>
      <c r="X37" t="str">
        <v>271</v>
      </c>
      <c r="Y37" s="27" t="str">
        <f>_xlfn.XLOOKUP(X37,Respuesta!B:B,Respuesta!H:H)</f>
        <v/>
      </c>
      <c r="Z37" s="27">
        <f>_xlfn.XLOOKUP(X37,Respuesta!B:B,Respuesta!C:C)</f>
        <v>27</v>
      </c>
      <c r="AC37" t="str">
        <v>512</v>
      </c>
      <c r="AE37">
        <v>51</v>
      </c>
    </row>
    <row r="38" spans="1:31" ht="45" hidden="1" customHeight="1">
      <c r="A38" s="5"/>
      <c r="D38" s="3">
        <v>17</v>
      </c>
      <c r="E38" s="3" t="s">
        <v>625</v>
      </c>
      <c r="F38" s="39">
        <f>_xlfn.XLOOKUP(TotalResum[[#This Row],[No]],Respuesta!C:C,Respuesta!A:A)</f>
        <v>1.7</v>
      </c>
      <c r="G38" s="33" t="s">
        <v>37</v>
      </c>
      <c r="H38" s="33" t="s">
        <v>348</v>
      </c>
      <c r="I38" s="33" t="s">
        <v>215</v>
      </c>
      <c r="J38" s="32"/>
      <c r="K38" s="32" t="str">
        <f>IF(_xlfn.XLOOKUP(TotalResum[[#This Row],[No]],$Z:$Z,$Y:$Y) = "Si","Si","Null")</f>
        <v>Null</v>
      </c>
      <c r="M38" s="5"/>
      <c r="N38" s="5"/>
      <c r="O38" s="5"/>
      <c r="P38" s="5"/>
      <c r="Q38" s="5"/>
      <c r="R38" s="5"/>
      <c r="S38" s="5"/>
      <c r="X38" t="str">
        <v>282</v>
      </c>
      <c r="Y38" s="27" t="str">
        <f>_xlfn.XLOOKUP(X38,Respuesta!B:B,Respuesta!H:H)</f>
        <v>Si</v>
      </c>
      <c r="Z38" s="27">
        <f>_xlfn.XLOOKUP(X38,Respuesta!B:B,Respuesta!C:C)</f>
        <v>28</v>
      </c>
      <c r="AC38" t="str">
        <v>542</v>
      </c>
      <c r="AE38">
        <v>54</v>
      </c>
    </row>
    <row r="39" spans="1:31" ht="45" hidden="1" customHeight="1">
      <c r="A39" s="5"/>
      <c r="D39" s="3">
        <v>18</v>
      </c>
      <c r="E39" s="3" t="s">
        <v>625</v>
      </c>
      <c r="F39" s="39">
        <f>_xlfn.XLOOKUP(TotalResum[[#This Row],[No]],Respuesta!C:C,Respuesta!A:A)</f>
        <v>1.7</v>
      </c>
      <c r="G39" s="33" t="s">
        <v>38</v>
      </c>
      <c r="H39" s="33" t="s">
        <v>348</v>
      </c>
      <c r="I39" s="33" t="s">
        <v>216</v>
      </c>
      <c r="J39" s="32"/>
      <c r="K39" s="32" t="str">
        <f>IF(_xlfn.XLOOKUP(TotalResum[[#This Row],[No]],$Z:$Z,$Y:$Y) = "Si","Si","Null")</f>
        <v>Null</v>
      </c>
      <c r="M39" s="5"/>
      <c r="N39" s="5"/>
      <c r="O39" s="5"/>
      <c r="P39" s="5"/>
      <c r="Q39" s="5"/>
      <c r="R39" s="5"/>
      <c r="S39" s="5"/>
      <c r="X39" t="str">
        <v>292</v>
      </c>
      <c r="Y39" s="27" t="str">
        <f>_xlfn.XLOOKUP(X39,Respuesta!B:B,Respuesta!H:H)</f>
        <v>Si</v>
      </c>
      <c r="Z39" s="27">
        <f>_xlfn.XLOOKUP(X39,Respuesta!B:B,Respuesta!C:C)</f>
        <v>29</v>
      </c>
      <c r="AC39" t="str">
        <v>552</v>
      </c>
      <c r="AE39">
        <v>55</v>
      </c>
    </row>
    <row r="40" spans="1:31" ht="45" hidden="1" customHeight="1">
      <c r="A40" s="5"/>
      <c r="D40" s="3">
        <v>19</v>
      </c>
      <c r="E40" s="3" t="s">
        <v>625</v>
      </c>
      <c r="F40" s="39">
        <f>_xlfn.XLOOKUP(TotalResum[[#This Row],[No]],Respuesta!C:C,Respuesta!A:A)</f>
        <v>1.7</v>
      </c>
      <c r="G40" s="33" t="s">
        <v>39</v>
      </c>
      <c r="H40" s="33" t="s">
        <v>350</v>
      </c>
      <c r="I40" s="33" t="s">
        <v>217</v>
      </c>
      <c r="J40" s="32"/>
      <c r="K40" s="32" t="str">
        <f>IF(_xlfn.XLOOKUP(TotalResum[[#This Row],[No]],$Z:$Z,$Y:$Y) = "Si","Si","Null")</f>
        <v>Null</v>
      </c>
      <c r="M40" s="5"/>
      <c r="N40" s="5"/>
      <c r="O40" s="5"/>
      <c r="P40" s="5"/>
      <c r="Q40" s="5"/>
      <c r="R40" s="5"/>
      <c r="S40" s="5"/>
      <c r="X40" t="str">
        <v>302</v>
      </c>
      <c r="Y40" s="27" t="str">
        <f>_xlfn.XLOOKUP(X40,Respuesta!B:B,Respuesta!H:H)</f>
        <v>Si</v>
      </c>
      <c r="Z40" s="27">
        <f>_xlfn.XLOOKUP(X40,Respuesta!B:B,Respuesta!C:C)</f>
        <v>30</v>
      </c>
      <c r="AC40" t="str">
        <v>562</v>
      </c>
      <c r="AE40">
        <v>56</v>
      </c>
    </row>
    <row r="41" spans="1:31" ht="45" hidden="1" customHeight="1">
      <c r="A41" s="5"/>
      <c r="D41" s="3">
        <v>20</v>
      </c>
      <c r="E41" s="3" t="s">
        <v>625</v>
      </c>
      <c r="F41" s="39">
        <f>_xlfn.XLOOKUP(TotalResum[[#This Row],[No]],Respuesta!C:C,Respuesta!A:A)</f>
        <v>1.8</v>
      </c>
      <c r="G41" s="33" t="s">
        <v>40</v>
      </c>
      <c r="H41" s="33" t="s">
        <v>359</v>
      </c>
      <c r="I41" s="33" t="s">
        <v>469</v>
      </c>
      <c r="J41" s="32"/>
      <c r="K41" s="32" t="str">
        <f>IF(_xlfn.XLOOKUP(TotalResum[[#This Row],[No]],$Z:$Z,$Y:$Y) = "Si","Si","Null")</f>
        <v>Null</v>
      </c>
      <c r="M41" s="5"/>
      <c r="N41" s="5"/>
      <c r="O41" s="5"/>
      <c r="P41" s="5"/>
      <c r="Q41" s="5"/>
      <c r="R41" s="5"/>
      <c r="S41" s="5"/>
      <c r="X41" t="str" cm="1">
        <f t="array" ref="X41:X50">+_xlfn._xlws.FILTER('P 2.B'!$V:$V,'P 2.B'!$V:$V &lt;&gt;"")</f>
        <v>311</v>
      </c>
      <c r="Y41" s="27" t="str">
        <f>_xlfn.XLOOKUP(X41,Respuesta!B:B,Respuesta!H:H)</f>
        <v/>
      </c>
      <c r="Z41" s="27">
        <f>_xlfn.XLOOKUP(X41,Respuesta!B:B,Respuesta!C:C)</f>
        <v>31</v>
      </c>
      <c r="AC41" t="str">
        <v>572</v>
      </c>
      <c r="AE41">
        <v>57</v>
      </c>
    </row>
    <row r="42" spans="1:31" ht="45" hidden="1" customHeight="1">
      <c r="A42" s="5"/>
      <c r="D42" s="3">
        <v>20</v>
      </c>
      <c r="E42" s="3" t="s">
        <v>625</v>
      </c>
      <c r="F42" s="39">
        <f>_xlfn.XLOOKUP(TotalResum[[#This Row],[No]],Respuesta!C:C,Respuesta!A:A)</f>
        <v>1.8</v>
      </c>
      <c r="G42" s="33" t="s">
        <v>40</v>
      </c>
      <c r="H42" s="33" t="s">
        <v>348</v>
      </c>
      <c r="I42" s="33" t="s">
        <v>470</v>
      </c>
      <c r="J42" s="32"/>
      <c r="K42" s="32" t="str">
        <f>IF(_xlfn.XLOOKUP(TotalResum[[#This Row],[No]],$Z:$Z,$Y:$Y) = "Si","Si","Null")</f>
        <v>Null</v>
      </c>
      <c r="M42" s="5"/>
      <c r="N42" s="5"/>
      <c r="O42" s="5"/>
      <c r="P42" s="5"/>
      <c r="Q42" s="5"/>
      <c r="R42" s="5"/>
      <c r="S42" s="5"/>
      <c r="X42" t="str">
        <v>322</v>
      </c>
      <c r="Y42" s="27" t="str">
        <f>_xlfn.XLOOKUP(X42,Respuesta!B:B,Respuesta!H:H)</f>
        <v>Si</v>
      </c>
      <c r="Z42" s="27">
        <f>_xlfn.XLOOKUP(X42,Respuesta!B:B,Respuesta!C:C)</f>
        <v>32</v>
      </c>
      <c r="AC42" t="str">
        <v>582</v>
      </c>
      <c r="AE42">
        <v>58</v>
      </c>
    </row>
    <row r="43" spans="1:31" ht="45" hidden="1" customHeight="1">
      <c r="A43" s="5"/>
      <c r="D43" s="3">
        <v>21</v>
      </c>
      <c r="E43" s="3" t="s">
        <v>626</v>
      </c>
      <c r="F43" s="39">
        <f>_xlfn.XLOOKUP(TotalResum[[#This Row],[No]],Respuesta!C:C,Respuesta!A:A)</f>
        <v>2.1</v>
      </c>
      <c r="G43" s="33" t="s">
        <v>41</v>
      </c>
      <c r="H43" s="33" t="s">
        <v>350</v>
      </c>
      <c r="I43" s="37" t="s">
        <v>199</v>
      </c>
      <c r="J43" s="32"/>
      <c r="K43" s="32" t="str">
        <f>IF(_xlfn.XLOOKUP(TotalResum[[#This Row],[No]],$Z:$Z,$Y:$Y) = "Si","Si","Null")</f>
        <v>Si</v>
      </c>
      <c r="M43" s="5"/>
      <c r="N43" s="5"/>
      <c r="O43" s="5"/>
      <c r="P43" s="5"/>
      <c r="Q43" s="5"/>
      <c r="R43" s="5"/>
      <c r="S43" s="5"/>
      <c r="X43" t="str">
        <v>332</v>
      </c>
      <c r="Y43" s="27" t="str">
        <f>_xlfn.XLOOKUP(X43,Respuesta!B:B,Respuesta!H:H)</f>
        <v>Si</v>
      </c>
      <c r="Z43" s="27">
        <f>_xlfn.XLOOKUP(X43,Respuesta!B:B,Respuesta!C:C)</f>
        <v>33</v>
      </c>
      <c r="AC43" t="str">
        <v>592</v>
      </c>
      <c r="AE43">
        <v>59</v>
      </c>
    </row>
    <row r="44" spans="1:31" ht="45" hidden="1" customHeight="1">
      <c r="A44" s="5"/>
      <c r="D44" s="3">
        <v>21</v>
      </c>
      <c r="E44" s="3" t="s">
        <v>626</v>
      </c>
      <c r="F44" s="39">
        <f>_xlfn.XLOOKUP(TotalResum[[#This Row],[No]],Respuesta!C:C,Respuesta!A:A)</f>
        <v>2.1</v>
      </c>
      <c r="G44" s="33" t="s">
        <v>41</v>
      </c>
      <c r="H44" s="33" t="s">
        <v>354</v>
      </c>
      <c r="I44" s="37" t="s">
        <v>199</v>
      </c>
      <c r="J44" s="32"/>
      <c r="K44" s="32" t="str">
        <f>IF(_xlfn.XLOOKUP(TotalResum[[#This Row],[No]],$Z:$Z,$Y:$Y) = "Si","Si","Null")</f>
        <v>Si</v>
      </c>
      <c r="M44" s="5"/>
      <c r="N44" s="5"/>
      <c r="O44" s="5"/>
      <c r="P44" s="5"/>
      <c r="Q44" s="5"/>
      <c r="R44" s="5"/>
      <c r="S44" s="5"/>
      <c r="X44" t="str">
        <v>342</v>
      </c>
      <c r="Y44" s="27" t="str">
        <f>_xlfn.XLOOKUP(X44,Respuesta!B:B,Respuesta!H:H)</f>
        <v>Si</v>
      </c>
      <c r="Z44" s="27">
        <f>_xlfn.XLOOKUP(X44,Respuesta!B:B,Respuesta!C:C)</f>
        <v>34</v>
      </c>
      <c r="AC44" t="str">
        <v>612</v>
      </c>
      <c r="AE44">
        <v>61</v>
      </c>
    </row>
    <row r="45" spans="1:31" ht="45" hidden="1" customHeight="1">
      <c r="A45" s="5"/>
      <c r="D45" s="3">
        <v>21</v>
      </c>
      <c r="E45" s="3" t="s">
        <v>626</v>
      </c>
      <c r="F45" s="39">
        <f>_xlfn.XLOOKUP(TotalResum[[#This Row],[No]],Respuesta!C:C,Respuesta!A:A)</f>
        <v>2.1</v>
      </c>
      <c r="G45" s="33" t="s">
        <v>41</v>
      </c>
      <c r="H45" s="33" t="s">
        <v>359</v>
      </c>
      <c r="I45" s="37" t="s">
        <v>199</v>
      </c>
      <c r="J45" s="32"/>
      <c r="K45" s="32" t="str">
        <f>IF(_xlfn.XLOOKUP(TotalResum[[#This Row],[No]],$Z:$Z,$Y:$Y) = "Si","Si","Null")</f>
        <v>Si</v>
      </c>
      <c r="M45" s="5"/>
      <c r="N45" s="5"/>
      <c r="O45" s="5"/>
      <c r="P45" s="5"/>
      <c r="Q45" s="5"/>
      <c r="R45" s="5"/>
      <c r="S45" s="5"/>
      <c r="X45" t="str">
        <v>352</v>
      </c>
      <c r="Y45" s="27" t="str">
        <f>_xlfn.XLOOKUP(X45,Respuesta!B:B,Respuesta!H:H)</f>
        <v>Si</v>
      </c>
      <c r="Z45" s="27">
        <f>_xlfn.XLOOKUP(X45,Respuesta!B:B,Respuesta!C:C)</f>
        <v>35</v>
      </c>
      <c r="AC45" t="str">
        <v>622</v>
      </c>
      <c r="AE45">
        <v>62</v>
      </c>
    </row>
    <row r="46" spans="1:31" ht="45" hidden="1" customHeight="1">
      <c r="A46" s="5"/>
      <c r="D46" s="3">
        <v>21</v>
      </c>
      <c r="E46" s="3" t="s">
        <v>626</v>
      </c>
      <c r="F46" s="39">
        <f>_xlfn.XLOOKUP(TotalResum[[#This Row],[No]],Respuesta!C:C,Respuesta!A:A)</f>
        <v>2.1</v>
      </c>
      <c r="G46" s="33" t="s">
        <v>41</v>
      </c>
      <c r="H46" s="33" t="s">
        <v>348</v>
      </c>
      <c r="I46" s="37" t="s">
        <v>199</v>
      </c>
      <c r="J46" s="32"/>
      <c r="K46" s="32" t="str">
        <f>IF(_xlfn.XLOOKUP(TotalResum[[#This Row],[No]],$Z:$Z,$Y:$Y) = "Si","Si","Null")</f>
        <v>Si</v>
      </c>
      <c r="M46" s="5"/>
      <c r="N46" s="5"/>
      <c r="O46" s="5"/>
      <c r="P46" s="5"/>
      <c r="Q46" s="5"/>
      <c r="R46" s="5"/>
      <c r="S46" s="5"/>
      <c r="X46" t="str">
        <v>363</v>
      </c>
      <c r="Y46" s="27" t="str">
        <f>_xlfn.XLOOKUP(X46,Respuesta!B:B,Respuesta!H:H)</f>
        <v/>
      </c>
      <c r="Z46" s="27">
        <f>_xlfn.XLOOKUP(X46,Respuesta!B:B,Respuesta!C:C)</f>
        <v>36</v>
      </c>
      <c r="AC46" t="str">
        <v>632</v>
      </c>
      <c r="AE46">
        <v>63</v>
      </c>
    </row>
    <row r="47" spans="1:31" ht="45" customHeight="1">
      <c r="A47" s="5"/>
      <c r="D47" s="3">
        <v>21</v>
      </c>
      <c r="E47" s="3" t="s">
        <v>626</v>
      </c>
      <c r="F47" s="39">
        <f>_xlfn.XLOOKUP(TotalResum[[#This Row],[No]],Respuesta!C:C,Respuesta!A:A)</f>
        <v>2.1</v>
      </c>
      <c r="G47" s="33" t="s">
        <v>41</v>
      </c>
      <c r="H47" s="33" t="s">
        <v>362</v>
      </c>
      <c r="I47" s="37" t="s">
        <v>199</v>
      </c>
      <c r="J47" s="118"/>
      <c r="K47" s="32" t="str">
        <f>IF(_xlfn.XLOOKUP(TotalResum[[#This Row],[No]],$Z:$Z,$Y:$Y) = "Si","Si","Null")</f>
        <v>Si</v>
      </c>
      <c r="M47" s="5"/>
      <c r="N47" s="5"/>
      <c r="O47" s="5"/>
      <c r="P47" s="5"/>
      <c r="Q47" s="5"/>
      <c r="R47" s="5"/>
      <c r="S47" s="5"/>
      <c r="X47" t="str">
        <v>372</v>
      </c>
      <c r="Y47" s="27" t="str">
        <f>_xlfn.XLOOKUP(X47,Respuesta!B:B,Respuesta!H:H)</f>
        <v>Si</v>
      </c>
      <c r="Z47" s="27">
        <f>_xlfn.XLOOKUP(X47,Respuesta!B:B,Respuesta!C:C)</f>
        <v>37</v>
      </c>
      <c r="AC47" t="str">
        <v>642</v>
      </c>
      <c r="AE47">
        <v>64</v>
      </c>
    </row>
    <row r="48" spans="1:31" ht="45" hidden="1" customHeight="1">
      <c r="A48" s="5"/>
      <c r="D48" s="3">
        <v>22</v>
      </c>
      <c r="E48" s="3" t="s">
        <v>626</v>
      </c>
      <c r="F48" s="39">
        <f>_xlfn.XLOOKUP(TotalResum[[#This Row],[No]],Respuesta!C:C,Respuesta!A:A)</f>
        <v>2.1</v>
      </c>
      <c r="G48" s="33" t="s">
        <v>42</v>
      </c>
      <c r="H48" s="33" t="s">
        <v>350</v>
      </c>
      <c r="I48" s="37" t="s">
        <v>199</v>
      </c>
      <c r="J48" s="32"/>
      <c r="K48" s="32" t="str">
        <f>IF(_xlfn.XLOOKUP(TotalResum[[#This Row],[No]],$Z:$Z,$Y:$Y) = "Si","Si","Null")</f>
        <v>Null</v>
      </c>
      <c r="M48" s="5"/>
      <c r="N48" s="5"/>
      <c r="O48" s="5"/>
      <c r="P48" s="5"/>
      <c r="Q48" s="5"/>
      <c r="R48" s="5"/>
      <c r="S48" s="5"/>
      <c r="X48" t="str">
        <v>382</v>
      </c>
      <c r="Y48" s="27" t="str">
        <f>_xlfn.XLOOKUP(X48,Respuesta!B:B,Respuesta!H:H)</f>
        <v>Si</v>
      </c>
      <c r="Z48" s="27">
        <f>_xlfn.XLOOKUP(X48,Respuesta!B:B,Respuesta!C:C)</f>
        <v>38</v>
      </c>
      <c r="AC48" t="str">
        <v>652</v>
      </c>
      <c r="AE48">
        <v>65</v>
      </c>
    </row>
    <row r="49" spans="1:31" ht="45" hidden="1" customHeight="1">
      <c r="A49" s="5"/>
      <c r="D49" s="3">
        <v>22</v>
      </c>
      <c r="E49" s="3" t="s">
        <v>626</v>
      </c>
      <c r="F49" s="39">
        <f>_xlfn.XLOOKUP(TotalResum[[#This Row],[No]],Respuesta!C:C,Respuesta!A:A)</f>
        <v>2.1</v>
      </c>
      <c r="G49" s="33" t="s">
        <v>42</v>
      </c>
      <c r="H49" s="33" t="s">
        <v>354</v>
      </c>
      <c r="I49" s="37" t="s">
        <v>199</v>
      </c>
      <c r="J49" s="32"/>
      <c r="K49" s="32" t="str">
        <f>IF(_xlfn.XLOOKUP(TotalResum[[#This Row],[No]],$Z:$Z,$Y:$Y) = "Si","Si","Null")</f>
        <v>Null</v>
      </c>
      <c r="M49" s="5"/>
      <c r="N49" s="5"/>
      <c r="O49" s="5"/>
      <c r="P49" s="5"/>
      <c r="Q49" s="5"/>
      <c r="R49" s="5"/>
      <c r="S49" s="5"/>
      <c r="X49" t="str">
        <v>392</v>
      </c>
      <c r="Y49" s="27" t="str">
        <f>_xlfn.XLOOKUP(X49,Respuesta!B:B,Respuesta!H:H)</f>
        <v>Si</v>
      </c>
      <c r="Z49" s="27">
        <f>_xlfn.XLOOKUP(X49,Respuesta!B:B,Respuesta!C:C)</f>
        <v>39</v>
      </c>
      <c r="AC49" t="str">
        <v>662</v>
      </c>
      <c r="AE49">
        <v>66</v>
      </c>
    </row>
    <row r="50" spans="1:31" ht="45" hidden="1" customHeight="1">
      <c r="A50" s="5"/>
      <c r="D50" s="3">
        <v>22</v>
      </c>
      <c r="E50" s="3" t="s">
        <v>626</v>
      </c>
      <c r="F50" s="39">
        <f>_xlfn.XLOOKUP(TotalResum[[#This Row],[No]],Respuesta!C:C,Respuesta!A:A)</f>
        <v>2.1</v>
      </c>
      <c r="G50" s="33" t="s">
        <v>42</v>
      </c>
      <c r="H50" s="33" t="s">
        <v>359</v>
      </c>
      <c r="I50" s="37" t="s">
        <v>199</v>
      </c>
      <c r="J50" s="32"/>
      <c r="K50" s="32" t="str">
        <f>IF(_xlfn.XLOOKUP(TotalResum[[#This Row],[No]],$Z:$Z,$Y:$Y) = "Si","Si","Null")</f>
        <v>Null</v>
      </c>
      <c r="M50" s="5"/>
      <c r="N50" s="5"/>
      <c r="O50" s="5"/>
      <c r="P50" s="5"/>
      <c r="Q50" s="5"/>
      <c r="R50" s="5"/>
      <c r="S50" s="5"/>
      <c r="X50" t="str">
        <v>402</v>
      </c>
      <c r="Y50" s="27" t="str">
        <f>_xlfn.XLOOKUP(X50,Respuesta!B:B,Respuesta!H:H)</f>
        <v>Si</v>
      </c>
      <c r="Z50" s="27">
        <f>_xlfn.XLOOKUP(X50,Respuesta!B:B,Respuesta!C:C)</f>
        <v>40</v>
      </c>
      <c r="AC50" t="str">
        <v>672</v>
      </c>
      <c r="AE50">
        <v>67</v>
      </c>
    </row>
    <row r="51" spans="1:31" ht="45" hidden="1" customHeight="1">
      <c r="A51" s="5"/>
      <c r="D51" s="3">
        <v>22</v>
      </c>
      <c r="E51" s="3" t="s">
        <v>626</v>
      </c>
      <c r="F51" s="39">
        <f>_xlfn.XLOOKUP(TotalResum[[#This Row],[No]],Respuesta!C:C,Respuesta!A:A)</f>
        <v>2.1</v>
      </c>
      <c r="G51" s="33" t="s">
        <v>42</v>
      </c>
      <c r="H51" s="33" t="s">
        <v>348</v>
      </c>
      <c r="I51" s="37" t="s">
        <v>199</v>
      </c>
      <c r="J51" s="32"/>
      <c r="K51" s="32" t="str">
        <f>IF(_xlfn.XLOOKUP(TotalResum[[#This Row],[No]],$Z:$Z,$Y:$Y) = "Si","Si","Null")</f>
        <v>Null</v>
      </c>
      <c r="M51" s="5"/>
      <c r="N51" s="5"/>
      <c r="O51" s="5"/>
      <c r="P51" s="5"/>
      <c r="Q51" s="5"/>
      <c r="R51" s="5"/>
      <c r="S51" s="5"/>
      <c r="X51" t="str" cm="1">
        <f t="array" ref="X51:X56">+_xlfn._xlws.FILTER('P 2.C'!$V:$V,'P 2.C'!$V:$V &lt;&gt;"")</f>
        <v>412</v>
      </c>
      <c r="Y51" s="27" t="str">
        <f>_xlfn.XLOOKUP(X51,Respuesta!B:B,Respuesta!H:H)</f>
        <v>Si</v>
      </c>
      <c r="Z51" s="27">
        <f>_xlfn.XLOOKUP(X51,Respuesta!B:B,Respuesta!C:C)</f>
        <v>41</v>
      </c>
      <c r="AC51" t="str">
        <v>682</v>
      </c>
      <c r="AE51">
        <v>68</v>
      </c>
    </row>
    <row r="52" spans="1:31" ht="45" hidden="1" customHeight="1">
      <c r="A52" s="5"/>
      <c r="D52" s="3">
        <v>22</v>
      </c>
      <c r="E52" s="3" t="s">
        <v>626</v>
      </c>
      <c r="F52" s="39">
        <f>_xlfn.XLOOKUP(TotalResum[[#This Row],[No]],Respuesta!C:C,Respuesta!A:A)</f>
        <v>2.1</v>
      </c>
      <c r="G52" s="33" t="s">
        <v>42</v>
      </c>
      <c r="H52" s="33" t="s">
        <v>362</v>
      </c>
      <c r="I52" s="37" t="s">
        <v>199</v>
      </c>
      <c r="J52" s="32"/>
      <c r="K52" s="32" t="str">
        <f>IF(_xlfn.XLOOKUP(TotalResum[[#This Row],[No]],$Z:$Z,$Y:$Y) = "Si","Si","Null")</f>
        <v>Null</v>
      </c>
      <c r="M52" s="5"/>
      <c r="N52" s="5"/>
      <c r="O52" s="5"/>
      <c r="P52" s="5"/>
      <c r="Q52" s="5"/>
      <c r="R52" s="5"/>
      <c r="S52" s="5"/>
      <c r="X52" t="str">
        <v>422</v>
      </c>
      <c r="Y52" s="27" t="str">
        <f>_xlfn.XLOOKUP(X52,Respuesta!B:B,Respuesta!H:H)</f>
        <v>Si</v>
      </c>
      <c r="Z52" s="27">
        <f>_xlfn.XLOOKUP(X52,Respuesta!B:B,Respuesta!C:C)</f>
        <v>42</v>
      </c>
      <c r="AC52" t="str">
        <v>692</v>
      </c>
      <c r="AE52">
        <v>69</v>
      </c>
    </row>
    <row r="53" spans="1:31" ht="45" hidden="1" customHeight="1">
      <c r="A53" s="5"/>
      <c r="D53" s="3">
        <v>23</v>
      </c>
      <c r="E53" s="3" t="s">
        <v>626</v>
      </c>
      <c r="F53" s="39">
        <f>_xlfn.XLOOKUP(TotalResum[[#This Row],[No]],Respuesta!C:C,Respuesta!A:A)</f>
        <v>2.1</v>
      </c>
      <c r="G53" s="33" t="s">
        <v>43</v>
      </c>
      <c r="H53" s="33" t="s">
        <v>350</v>
      </c>
      <c r="I53" s="33" t="s">
        <v>471</v>
      </c>
      <c r="J53" s="32"/>
      <c r="K53" s="32" t="str">
        <f>IF(_xlfn.XLOOKUP(TotalResum[[#This Row],[No]],$Z:$Z,$Y:$Y) = "Si","Si","Null")</f>
        <v>Si</v>
      </c>
      <c r="M53" s="5"/>
      <c r="N53" s="5"/>
      <c r="O53" s="5"/>
      <c r="P53" s="5"/>
      <c r="Q53" s="5"/>
      <c r="R53" s="5"/>
      <c r="S53" s="5"/>
      <c r="X53" t="str">
        <v>432</v>
      </c>
      <c r="Y53" s="27" t="str">
        <f>_xlfn.XLOOKUP(X53,Respuesta!B:B,Respuesta!H:H)</f>
        <v>Si</v>
      </c>
      <c r="Z53" s="27">
        <f>_xlfn.XLOOKUP(X53,Respuesta!B:B,Respuesta!C:C)</f>
        <v>43</v>
      </c>
      <c r="AC53" t="str">
        <v>701</v>
      </c>
      <c r="AE53">
        <v>70</v>
      </c>
    </row>
    <row r="54" spans="1:31" ht="45" hidden="1" customHeight="1">
      <c r="A54" s="5"/>
      <c r="D54" s="3">
        <v>23</v>
      </c>
      <c r="E54" s="3" t="s">
        <v>626</v>
      </c>
      <c r="F54" s="39">
        <f>_xlfn.XLOOKUP(TotalResum[[#This Row],[No]],Respuesta!C:C,Respuesta!A:A)</f>
        <v>2.1</v>
      </c>
      <c r="G54" s="33" t="s">
        <v>43</v>
      </c>
      <c r="H54" s="33" t="s">
        <v>348</v>
      </c>
      <c r="I54" s="33" t="s">
        <v>472</v>
      </c>
      <c r="J54" s="32"/>
      <c r="K54" s="32" t="str">
        <f>IF(_xlfn.XLOOKUP(TotalResum[[#This Row],[No]],$Z:$Z,$Y:$Y) = "Si","Si","Null")</f>
        <v>Si</v>
      </c>
      <c r="M54" s="5"/>
      <c r="N54" s="5"/>
      <c r="O54" s="5"/>
      <c r="P54" s="5"/>
      <c r="Q54" s="5"/>
      <c r="R54" s="5"/>
      <c r="S54" s="5"/>
      <c r="X54" t="str">
        <v>442</v>
      </c>
      <c r="Y54" s="27" t="str">
        <f>_xlfn.XLOOKUP(X54,Respuesta!B:B,Respuesta!H:H)</f>
        <v>Si</v>
      </c>
      <c r="Z54" s="27">
        <f>_xlfn.XLOOKUP(X54,Respuesta!B:B,Respuesta!C:C)</f>
        <v>44</v>
      </c>
      <c r="AC54" t="str">
        <v>712</v>
      </c>
      <c r="AE54">
        <v>71</v>
      </c>
    </row>
    <row r="55" spans="1:31" ht="45" hidden="1" customHeight="1">
      <c r="A55" s="5"/>
      <c r="D55" s="3">
        <v>24</v>
      </c>
      <c r="E55" s="3" t="s">
        <v>626</v>
      </c>
      <c r="F55" s="39">
        <f>_xlfn.XLOOKUP(TotalResum[[#This Row],[No]],Respuesta!C:C,Respuesta!A:A)</f>
        <v>2.1</v>
      </c>
      <c r="G55" s="33" t="s">
        <v>44</v>
      </c>
      <c r="H55" s="33" t="s">
        <v>350</v>
      </c>
      <c r="I55" s="33" t="s">
        <v>219</v>
      </c>
      <c r="J55" s="32"/>
      <c r="K55" s="32" t="str">
        <f>IF(_xlfn.XLOOKUP(TotalResum[[#This Row],[No]],$Z:$Z,$Y:$Y) = "Si","Si","Null")</f>
        <v>Si</v>
      </c>
      <c r="M55" s="5"/>
      <c r="N55" s="5"/>
      <c r="O55" s="5"/>
      <c r="P55" s="5"/>
      <c r="Q55" s="5"/>
      <c r="R55" s="5"/>
      <c r="S55" s="5"/>
      <c r="X55" t="str">
        <v>452</v>
      </c>
      <c r="Y55" s="27" t="str">
        <f>_xlfn.XLOOKUP(X55,Respuesta!B:B,Respuesta!H:H)</f>
        <v>Si</v>
      </c>
      <c r="Z55" s="27">
        <f>_xlfn.XLOOKUP(X55,Respuesta!B:B,Respuesta!C:C)</f>
        <v>45</v>
      </c>
      <c r="AC55" t="str">
        <v>722</v>
      </c>
      <c r="AE55">
        <v>72</v>
      </c>
    </row>
    <row r="56" spans="1:31" ht="45" hidden="1" customHeight="1">
      <c r="A56" s="5"/>
      <c r="D56" s="3">
        <v>25</v>
      </c>
      <c r="E56" s="3" t="s">
        <v>626</v>
      </c>
      <c r="F56" s="39">
        <f>_xlfn.XLOOKUP(TotalResum[[#This Row],[No]],Respuesta!C:C,Respuesta!A:A)</f>
        <v>2.1</v>
      </c>
      <c r="G56" s="33" t="s">
        <v>45</v>
      </c>
      <c r="H56" s="33" t="s">
        <v>350</v>
      </c>
      <c r="I56" s="33" t="s">
        <v>473</v>
      </c>
      <c r="J56" s="32"/>
      <c r="K56" s="32" t="str">
        <f>IF(_xlfn.XLOOKUP(TotalResum[[#This Row],[No]],$Z:$Z,$Y:$Y) = "Si","Si","Null")</f>
        <v>Null</v>
      </c>
      <c r="M56" s="5"/>
      <c r="N56" s="5"/>
      <c r="O56" s="5"/>
      <c r="P56" s="5"/>
      <c r="Q56" s="5"/>
      <c r="R56" s="5"/>
      <c r="S56" s="5"/>
      <c r="X56" t="str">
        <v>462</v>
      </c>
      <c r="Y56" s="27" t="str">
        <f>_xlfn.XLOOKUP(X56,Respuesta!B:B,Respuesta!H:H)</f>
        <v>Si</v>
      </c>
      <c r="Z56" s="27">
        <f>_xlfn.XLOOKUP(X56,Respuesta!B:B,Respuesta!C:C)</f>
        <v>46</v>
      </c>
      <c r="AC56" t="str">
        <v>732</v>
      </c>
      <c r="AE56">
        <v>73</v>
      </c>
    </row>
    <row r="57" spans="1:31" ht="45" hidden="1" customHeight="1">
      <c r="A57" s="5"/>
      <c r="D57" s="3">
        <v>25</v>
      </c>
      <c r="E57" s="3" t="s">
        <v>626</v>
      </c>
      <c r="F57" s="39">
        <f>_xlfn.XLOOKUP(TotalResum[[#This Row],[No]],Respuesta!C:C,Respuesta!A:A)</f>
        <v>2.1</v>
      </c>
      <c r="G57" s="33" t="s">
        <v>45</v>
      </c>
      <c r="H57" s="33" t="s">
        <v>359</v>
      </c>
      <c r="I57" s="33" t="s">
        <v>474</v>
      </c>
      <c r="J57" s="32"/>
      <c r="K57" s="32" t="str">
        <f>IF(_xlfn.XLOOKUP(TotalResum[[#This Row],[No]],$Z:$Z,$Y:$Y) = "Si","Si","Null")</f>
        <v>Null</v>
      </c>
      <c r="M57" s="5"/>
      <c r="N57" s="5"/>
      <c r="O57" s="5"/>
      <c r="P57" s="5"/>
      <c r="Q57" s="5"/>
      <c r="R57" s="5"/>
      <c r="S57" s="5"/>
      <c r="X57" t="str" cm="1">
        <f t="array" ref="X57:X66">+_xlfn._xlws.FILTER('P 3.A'!$V:$V,'P 3.A'!$V:$V &lt;&gt;"")</f>
        <v>472</v>
      </c>
      <c r="Y57" s="27" t="str">
        <f>_xlfn.XLOOKUP(X57,Respuesta!B:B,Respuesta!H:H)</f>
        <v>Si</v>
      </c>
      <c r="Z57" s="27">
        <f>_xlfn.XLOOKUP(X57,Respuesta!B:B,Respuesta!C:C)</f>
        <v>47</v>
      </c>
      <c r="AC57" t="str">
        <v>742</v>
      </c>
      <c r="AE57">
        <v>74</v>
      </c>
    </row>
    <row r="58" spans="1:31" ht="45" hidden="1" customHeight="1">
      <c r="A58" s="5"/>
      <c r="D58" s="3">
        <v>25</v>
      </c>
      <c r="E58" s="3" t="s">
        <v>626</v>
      </c>
      <c r="F58" s="39">
        <f>_xlfn.XLOOKUP(TotalResum[[#This Row],[No]],Respuesta!C:C,Respuesta!A:A)</f>
        <v>2.1</v>
      </c>
      <c r="G58" s="33" t="s">
        <v>45</v>
      </c>
      <c r="H58" s="33" t="s">
        <v>348</v>
      </c>
      <c r="I58" s="33" t="s">
        <v>475</v>
      </c>
      <c r="J58" s="32"/>
      <c r="K58" s="32" t="str">
        <f>IF(_xlfn.XLOOKUP(TotalResum[[#This Row],[No]],$Z:$Z,$Y:$Y) = "Si","Si","Null")</f>
        <v>Null</v>
      </c>
      <c r="M58" s="5"/>
      <c r="N58" s="5"/>
      <c r="O58" s="5"/>
      <c r="P58" s="5"/>
      <c r="Q58" s="5"/>
      <c r="R58" s="5"/>
      <c r="S58" s="5"/>
      <c r="X58" t="str">
        <v>481</v>
      </c>
      <c r="Y58" s="27" t="str">
        <f>_xlfn.XLOOKUP(X58,Respuesta!B:B,Respuesta!H:H)</f>
        <v/>
      </c>
      <c r="Z58" s="27">
        <f>_xlfn.XLOOKUP(X58,Respuesta!B:B,Respuesta!C:C)</f>
        <v>48</v>
      </c>
      <c r="AC58" t="str">
        <v>762</v>
      </c>
      <c r="AE58">
        <v>76</v>
      </c>
    </row>
    <row r="59" spans="1:31" ht="45" hidden="1" customHeight="1">
      <c r="A59" s="5"/>
      <c r="D59" s="3">
        <v>26</v>
      </c>
      <c r="E59" s="3" t="s">
        <v>626</v>
      </c>
      <c r="F59" s="39">
        <f>_xlfn.XLOOKUP(TotalResum[[#This Row],[No]],Respuesta!C:C,Respuesta!A:A)</f>
        <v>2.1</v>
      </c>
      <c r="G59" s="33" t="s">
        <v>46</v>
      </c>
      <c r="H59" s="33" t="s">
        <v>350</v>
      </c>
      <c r="I59" s="33" t="s">
        <v>476</v>
      </c>
      <c r="J59" s="32"/>
      <c r="K59" s="32" t="str">
        <f>IF(_xlfn.XLOOKUP(TotalResum[[#This Row],[No]],$Z:$Z,$Y:$Y) = "Si","Si","Null")</f>
        <v>Null</v>
      </c>
      <c r="M59" s="5"/>
      <c r="N59" s="5"/>
      <c r="O59" s="5"/>
      <c r="P59" s="5"/>
      <c r="Q59" s="5"/>
      <c r="R59" s="5"/>
      <c r="S59" s="5"/>
      <c r="X59" t="str">
        <v>492</v>
      </c>
      <c r="Y59" s="27" t="str">
        <f>_xlfn.XLOOKUP(X59,Respuesta!B:B,Respuesta!H:H)</f>
        <v>Si</v>
      </c>
      <c r="Z59" s="27">
        <f>_xlfn.XLOOKUP(X59,Respuesta!B:B,Respuesta!C:C)</f>
        <v>49</v>
      </c>
      <c r="AC59" t="str">
        <v>772</v>
      </c>
      <c r="AE59">
        <v>77</v>
      </c>
    </row>
    <row r="60" spans="1:31" ht="45" hidden="1" customHeight="1">
      <c r="A60" s="5"/>
      <c r="D60" s="3">
        <v>26</v>
      </c>
      <c r="E60" s="3" t="s">
        <v>626</v>
      </c>
      <c r="F60" s="39">
        <f>_xlfn.XLOOKUP(TotalResum[[#This Row],[No]],Respuesta!C:C,Respuesta!A:A)</f>
        <v>2.1</v>
      </c>
      <c r="G60" s="33" t="s">
        <v>46</v>
      </c>
      <c r="H60" s="33" t="s">
        <v>348</v>
      </c>
      <c r="I60" s="33" t="s">
        <v>477</v>
      </c>
      <c r="J60" s="32"/>
      <c r="K60" s="32" t="str">
        <f>IF(_xlfn.XLOOKUP(TotalResum[[#This Row],[No]],$Z:$Z,$Y:$Y) = "Si","Si","Null")</f>
        <v>Null</v>
      </c>
      <c r="M60" s="5"/>
      <c r="N60" s="5"/>
      <c r="O60" s="5"/>
      <c r="P60" s="5"/>
      <c r="Q60" s="5"/>
      <c r="R60" s="5"/>
      <c r="S60" s="5"/>
      <c r="X60" t="str">
        <v>502</v>
      </c>
      <c r="Y60" s="27" t="str">
        <f>_xlfn.XLOOKUP(X60,Respuesta!B:B,Respuesta!H:H)</f>
        <v>Si</v>
      </c>
      <c r="Z60" s="27">
        <f>_xlfn.XLOOKUP(X60,Respuesta!B:B,Respuesta!C:C)</f>
        <v>50</v>
      </c>
      <c r="AC60" t="str">
        <v>782</v>
      </c>
      <c r="AE60">
        <v>78</v>
      </c>
    </row>
    <row r="61" spans="1:31" ht="45" hidden="1" customHeight="1">
      <c r="A61" s="5"/>
      <c r="D61" s="3">
        <v>27</v>
      </c>
      <c r="E61" s="3" t="s">
        <v>626</v>
      </c>
      <c r="F61" s="39">
        <f>_xlfn.XLOOKUP(TotalResum[[#This Row],[No]],Respuesta!C:C,Respuesta!A:A)</f>
        <v>2.1</v>
      </c>
      <c r="G61" s="33" t="s">
        <v>47</v>
      </c>
      <c r="H61" s="33" t="s">
        <v>350</v>
      </c>
      <c r="I61" s="33" t="s">
        <v>221</v>
      </c>
      <c r="J61" s="32"/>
      <c r="K61" s="32" t="str">
        <f>IF(_xlfn.XLOOKUP(TotalResum[[#This Row],[No]],$Z:$Z,$Y:$Y) = "Si","Si","Null")</f>
        <v>Null</v>
      </c>
      <c r="M61" s="5"/>
      <c r="N61" s="5"/>
      <c r="O61" s="5"/>
      <c r="P61" s="5"/>
      <c r="Q61" s="5"/>
      <c r="R61" s="5"/>
      <c r="S61" s="5"/>
      <c r="X61" t="str">
        <v>512</v>
      </c>
      <c r="Y61" s="27" t="str">
        <f>_xlfn.XLOOKUP(X61,Respuesta!B:B,Respuesta!H:H)</f>
        <v>Si</v>
      </c>
      <c r="Z61" s="27">
        <f>_xlfn.XLOOKUP(X61,Respuesta!B:B,Respuesta!C:C)</f>
        <v>51</v>
      </c>
      <c r="AC61" t="str">
        <v>812</v>
      </c>
      <c r="AE61">
        <v>81</v>
      </c>
    </row>
    <row r="62" spans="1:31" ht="45" hidden="1" customHeight="1">
      <c r="A62" s="5"/>
      <c r="D62" s="3">
        <v>28</v>
      </c>
      <c r="E62" s="3" t="s">
        <v>626</v>
      </c>
      <c r="F62" s="39">
        <f>_xlfn.XLOOKUP(TotalResum[[#This Row],[No]],Respuesta!C:C,Respuesta!A:A)</f>
        <v>2.2000000000000002</v>
      </c>
      <c r="G62" s="33" t="s">
        <v>48</v>
      </c>
      <c r="H62" s="33" t="s">
        <v>359</v>
      </c>
      <c r="I62" s="33" t="s">
        <v>478</v>
      </c>
      <c r="J62" s="32"/>
      <c r="K62" s="32" t="str">
        <f>IF(_xlfn.XLOOKUP(TotalResum[[#This Row],[No]],$Z:$Z,$Y:$Y) = "Si","Si","Null")</f>
        <v>Si</v>
      </c>
      <c r="M62" s="5"/>
      <c r="N62" s="5"/>
      <c r="O62" s="5"/>
      <c r="P62" s="5"/>
      <c r="Q62" s="5"/>
      <c r="R62" s="5"/>
      <c r="S62" s="5"/>
      <c r="X62" t="str">
        <v>521</v>
      </c>
      <c r="Y62" s="27" t="str">
        <f>_xlfn.XLOOKUP(X62,Respuesta!B:B,Respuesta!H:H)</f>
        <v/>
      </c>
      <c r="Z62" s="27">
        <f>_xlfn.XLOOKUP(X62,Respuesta!B:B,Respuesta!C:C)</f>
        <v>52</v>
      </c>
      <c r="AC62" t="str">
        <v>822</v>
      </c>
      <c r="AE62">
        <v>82</v>
      </c>
    </row>
    <row r="63" spans="1:31" ht="45" hidden="1" customHeight="1">
      <c r="A63" s="5"/>
      <c r="D63" s="3">
        <v>28</v>
      </c>
      <c r="E63" s="3" t="s">
        <v>626</v>
      </c>
      <c r="F63" s="39">
        <f>_xlfn.XLOOKUP(TotalResum[[#This Row],[No]],Respuesta!C:C,Respuesta!A:A)</f>
        <v>2.2000000000000002</v>
      </c>
      <c r="G63" s="33" t="s">
        <v>48</v>
      </c>
      <c r="H63" s="33" t="s">
        <v>348</v>
      </c>
      <c r="I63" s="33" t="s">
        <v>479</v>
      </c>
      <c r="J63" s="32"/>
      <c r="K63" s="32" t="str">
        <f>IF(_xlfn.XLOOKUP(TotalResum[[#This Row],[No]],$Z:$Z,$Y:$Y) = "Si","Si","Null")</f>
        <v>Si</v>
      </c>
      <c r="M63" s="5"/>
      <c r="N63" s="5"/>
      <c r="O63" s="5"/>
      <c r="P63" s="5"/>
      <c r="Q63" s="5"/>
      <c r="R63" s="5"/>
      <c r="S63" s="5"/>
      <c r="X63" t="str">
        <v>532</v>
      </c>
      <c r="Y63" s="27">
        <f>_xlfn.XLOOKUP(X63,Respuesta!B:B,Respuesta!H:H)</f>
        <v>0</v>
      </c>
      <c r="Z63" s="27">
        <f>_xlfn.XLOOKUP(X63,Respuesta!B:B,Respuesta!C:C)</f>
        <v>53</v>
      </c>
      <c r="AC63" t="str">
        <v>832</v>
      </c>
      <c r="AE63">
        <v>83</v>
      </c>
    </row>
    <row r="64" spans="1:31" ht="45" hidden="1" customHeight="1">
      <c r="A64" s="5"/>
      <c r="D64" s="3">
        <v>29</v>
      </c>
      <c r="E64" s="3" t="s">
        <v>626</v>
      </c>
      <c r="F64" s="39">
        <f>_xlfn.XLOOKUP(TotalResum[[#This Row],[No]],Respuesta!C:C,Respuesta!A:A)</f>
        <v>2.2000000000000002</v>
      </c>
      <c r="G64" s="33" t="s">
        <v>49</v>
      </c>
      <c r="H64" s="33" t="s">
        <v>350</v>
      </c>
      <c r="I64" s="33" t="s">
        <v>480</v>
      </c>
      <c r="J64" s="32"/>
      <c r="K64" s="32" t="str">
        <f>IF(_xlfn.XLOOKUP(TotalResum[[#This Row],[No]],$Z:$Z,$Y:$Y) = "Si","Si","Null")</f>
        <v>Si</v>
      </c>
      <c r="M64" s="5"/>
      <c r="N64" s="5"/>
      <c r="O64" s="5"/>
      <c r="P64" s="5"/>
      <c r="Q64" s="5"/>
      <c r="R64" s="5"/>
      <c r="S64" s="5"/>
      <c r="X64" t="str">
        <v>542</v>
      </c>
      <c r="Y64" s="27" t="str">
        <f>_xlfn.XLOOKUP(X64,Respuesta!B:B,Respuesta!H:H)</f>
        <v>Si</v>
      </c>
      <c r="Z64" s="27">
        <f>_xlfn.XLOOKUP(X64,Respuesta!B:B,Respuesta!C:C)</f>
        <v>54</v>
      </c>
      <c r="AC64" t="str">
        <v>842</v>
      </c>
      <c r="AE64">
        <v>84</v>
      </c>
    </row>
    <row r="65" spans="1:31" ht="45" hidden="1" customHeight="1">
      <c r="A65" s="5"/>
      <c r="D65" s="3">
        <v>29</v>
      </c>
      <c r="E65" s="3" t="s">
        <v>626</v>
      </c>
      <c r="F65" s="39">
        <f>_xlfn.XLOOKUP(TotalResum[[#This Row],[No]],Respuesta!C:C,Respuesta!A:A)</f>
        <v>2.2000000000000002</v>
      </c>
      <c r="G65" s="33" t="s">
        <v>49</v>
      </c>
      <c r="H65" s="33" t="s">
        <v>354</v>
      </c>
      <c r="I65" s="33" t="s">
        <v>481</v>
      </c>
      <c r="J65" s="32"/>
      <c r="K65" s="32" t="str">
        <f>IF(_xlfn.XLOOKUP(TotalResum[[#This Row],[No]],$Z:$Z,$Y:$Y) = "Si","Si","Null")</f>
        <v>Si</v>
      </c>
      <c r="M65" s="5"/>
      <c r="N65" s="5"/>
      <c r="O65" s="5"/>
      <c r="P65" s="5"/>
      <c r="Q65" s="5"/>
      <c r="R65" s="5"/>
      <c r="S65" s="5"/>
      <c r="X65" t="str">
        <v>552</v>
      </c>
      <c r="Y65" s="27" t="str">
        <f>_xlfn.XLOOKUP(X65,Respuesta!B:B,Respuesta!H:H)</f>
        <v>Si</v>
      </c>
      <c r="Z65" s="27">
        <f>_xlfn.XLOOKUP(X65,Respuesta!B:B,Respuesta!C:C)</f>
        <v>55</v>
      </c>
      <c r="AC65" t="str">
        <v>852</v>
      </c>
      <c r="AE65">
        <v>85</v>
      </c>
    </row>
    <row r="66" spans="1:31" ht="45" hidden="1" customHeight="1">
      <c r="A66" s="5"/>
      <c r="D66" s="3">
        <v>29</v>
      </c>
      <c r="E66" s="3" t="s">
        <v>626</v>
      </c>
      <c r="F66" s="39">
        <f>_xlfn.XLOOKUP(TotalResum[[#This Row],[No]],Respuesta!C:C,Respuesta!A:A)</f>
        <v>2.2000000000000002</v>
      </c>
      <c r="G66" s="33" t="s">
        <v>49</v>
      </c>
      <c r="H66" s="33" t="s">
        <v>348</v>
      </c>
      <c r="I66" s="33" t="s">
        <v>482</v>
      </c>
      <c r="J66" s="32"/>
      <c r="K66" s="32" t="str">
        <f>IF(_xlfn.XLOOKUP(TotalResum[[#This Row],[No]],$Z:$Z,$Y:$Y) = "Si","Si","Null")</f>
        <v>Si</v>
      </c>
      <c r="M66" s="5"/>
      <c r="N66" s="5"/>
      <c r="O66" s="5"/>
      <c r="P66" s="5"/>
      <c r="Q66" s="5"/>
      <c r="R66" s="5"/>
      <c r="S66" s="5"/>
      <c r="X66" t="str">
        <v>562</v>
      </c>
      <c r="Y66" s="27" t="str">
        <f>_xlfn.XLOOKUP(X66,Respuesta!B:B,Respuesta!H:H)</f>
        <v>Si</v>
      </c>
      <c r="Z66" s="27">
        <f>_xlfn.XLOOKUP(X66,Respuesta!B:B,Respuesta!C:C)</f>
        <v>56</v>
      </c>
      <c r="AC66" t="str">
        <v>862</v>
      </c>
      <c r="AE66">
        <v>86</v>
      </c>
    </row>
    <row r="67" spans="1:31" ht="45" hidden="1" customHeight="1">
      <c r="A67" s="5"/>
      <c r="D67" s="3">
        <v>30</v>
      </c>
      <c r="E67" s="3" t="s">
        <v>626</v>
      </c>
      <c r="F67" s="39">
        <f>_xlfn.XLOOKUP(TotalResum[[#This Row],[No]],Respuesta!C:C,Respuesta!A:A)</f>
        <v>2.2000000000000002</v>
      </c>
      <c r="G67" s="33" t="s">
        <v>50</v>
      </c>
      <c r="H67" s="33" t="s">
        <v>350</v>
      </c>
      <c r="I67" s="33" t="s">
        <v>483</v>
      </c>
      <c r="J67" s="32"/>
      <c r="K67" s="32" t="str">
        <f>IF(_xlfn.XLOOKUP(TotalResum[[#This Row],[No]],$Z:$Z,$Y:$Y) = "Si","Si","Null")</f>
        <v>Si</v>
      </c>
      <c r="M67" s="5"/>
      <c r="N67" s="5"/>
      <c r="O67" s="5"/>
      <c r="P67" s="5"/>
      <c r="Q67" s="5"/>
      <c r="R67" s="5"/>
      <c r="S67" s="5"/>
      <c r="X67" t="str" cm="1">
        <f t="array" ref="X67:X75">+_xlfn._xlws.FILTER('P 3.B'!$V:$V,'P 3.B'!$V:$V &lt;&gt;"")</f>
        <v>572</v>
      </c>
      <c r="Y67" s="27" t="str">
        <f>_xlfn.XLOOKUP(X67,Respuesta!B:B,Respuesta!H:H)</f>
        <v>Si</v>
      </c>
      <c r="Z67" s="27">
        <f>_xlfn.XLOOKUP(X67,Respuesta!B:B,Respuesta!C:C)</f>
        <v>57</v>
      </c>
      <c r="AC67" t="str">
        <v>872</v>
      </c>
      <c r="AE67">
        <v>87</v>
      </c>
    </row>
    <row r="68" spans="1:31" ht="45" hidden="1" customHeight="1">
      <c r="A68" s="5"/>
      <c r="D68" s="3">
        <v>30</v>
      </c>
      <c r="E68" s="3" t="s">
        <v>626</v>
      </c>
      <c r="F68" s="39">
        <f>_xlfn.XLOOKUP(TotalResum[[#This Row],[No]],Respuesta!C:C,Respuesta!A:A)</f>
        <v>2.2000000000000002</v>
      </c>
      <c r="G68" s="33" t="s">
        <v>50</v>
      </c>
      <c r="H68" s="33" t="s">
        <v>348</v>
      </c>
      <c r="I68" s="33" t="s">
        <v>484</v>
      </c>
      <c r="J68" s="32"/>
      <c r="K68" s="32" t="str">
        <f>IF(_xlfn.XLOOKUP(TotalResum[[#This Row],[No]],$Z:$Z,$Y:$Y) = "Si","Si","Null")</f>
        <v>Si</v>
      </c>
      <c r="M68" s="5"/>
      <c r="N68" s="5"/>
      <c r="O68" s="5"/>
      <c r="P68" s="5"/>
      <c r="Q68" s="5"/>
      <c r="R68" s="5"/>
      <c r="S68" s="5"/>
      <c r="X68" t="str">
        <v>582</v>
      </c>
      <c r="Y68" s="27" t="str">
        <f>_xlfn.XLOOKUP(X68,Respuesta!B:B,Respuesta!H:H)</f>
        <v>Si</v>
      </c>
      <c r="Z68" s="27">
        <f>_xlfn.XLOOKUP(X68,Respuesta!B:B,Respuesta!C:C)</f>
        <v>58</v>
      </c>
      <c r="AC68" t="str">
        <v>882</v>
      </c>
      <c r="AE68">
        <v>88</v>
      </c>
    </row>
    <row r="69" spans="1:31" ht="45" hidden="1" customHeight="1">
      <c r="A69" s="5"/>
      <c r="D69" s="3">
        <v>31</v>
      </c>
      <c r="E69" s="3" t="s">
        <v>626</v>
      </c>
      <c r="F69" s="39">
        <f>_xlfn.XLOOKUP(TotalResum[[#This Row],[No]],Respuesta!C:C,Respuesta!A:A)</f>
        <v>2.2000000000000002</v>
      </c>
      <c r="G69" s="33" t="s">
        <v>51</v>
      </c>
      <c r="H69" s="33" t="s">
        <v>350</v>
      </c>
      <c r="I69" s="33" t="s">
        <v>224</v>
      </c>
      <c r="J69" s="32"/>
      <c r="K69" s="32" t="str">
        <f>IF(_xlfn.XLOOKUP(TotalResum[[#This Row],[No]],$Z:$Z,$Y:$Y) = "Si","Si","Null")</f>
        <v>Null</v>
      </c>
      <c r="M69" s="5"/>
      <c r="N69" s="5"/>
      <c r="O69" s="5"/>
      <c r="P69" s="5"/>
      <c r="Q69" s="5"/>
      <c r="R69" s="5"/>
      <c r="S69" s="5"/>
      <c r="X69" t="str">
        <v>592</v>
      </c>
      <c r="Y69" s="27" t="str">
        <f>_xlfn.XLOOKUP(X69,Respuesta!B:B,Respuesta!H:H)</f>
        <v>Si</v>
      </c>
      <c r="Z69" s="27">
        <f>_xlfn.XLOOKUP(X69,Respuesta!B:B,Respuesta!C:C)</f>
        <v>59</v>
      </c>
      <c r="AC69" t="str">
        <v>892</v>
      </c>
      <c r="AE69">
        <v>89</v>
      </c>
    </row>
    <row r="70" spans="1:31" ht="45" hidden="1" customHeight="1">
      <c r="A70" s="5"/>
      <c r="D70" s="3">
        <v>32</v>
      </c>
      <c r="E70" s="3" t="s">
        <v>626</v>
      </c>
      <c r="F70" s="39">
        <f>_xlfn.XLOOKUP(TotalResum[[#This Row],[No]],Respuesta!C:C,Respuesta!A:A)</f>
        <v>2.2000000000000002</v>
      </c>
      <c r="G70" s="33" t="s">
        <v>52</v>
      </c>
      <c r="H70" s="33" t="s">
        <v>350</v>
      </c>
      <c r="I70" s="33" t="s">
        <v>225</v>
      </c>
      <c r="J70" s="32"/>
      <c r="K70" s="32" t="str">
        <f>IF(_xlfn.XLOOKUP(TotalResum[[#This Row],[No]],$Z:$Z,$Y:$Y) = "Si","Si","Null")</f>
        <v>Si</v>
      </c>
      <c r="M70" s="5"/>
      <c r="N70" s="5"/>
      <c r="O70" s="5"/>
      <c r="P70" s="5"/>
      <c r="Q70" s="5"/>
      <c r="R70" s="5"/>
      <c r="S70" s="5"/>
      <c r="X70" t="str">
        <v>603</v>
      </c>
      <c r="Y70" s="27" t="str">
        <f>_xlfn.XLOOKUP(X70,Respuesta!B:B,Respuesta!H:H)</f>
        <v/>
      </c>
      <c r="Z70" s="27">
        <f>_xlfn.XLOOKUP(X70,Respuesta!B:B,Respuesta!C:C)</f>
        <v>60</v>
      </c>
      <c r="AC70" t="str">
        <v>902</v>
      </c>
      <c r="AE70">
        <v>90</v>
      </c>
    </row>
    <row r="71" spans="1:31" ht="45" hidden="1" customHeight="1">
      <c r="A71" s="5"/>
      <c r="D71" s="3">
        <v>33</v>
      </c>
      <c r="E71" s="3" t="s">
        <v>626</v>
      </c>
      <c r="F71" s="39">
        <f>_xlfn.XLOOKUP(TotalResum[[#This Row],[No]],Respuesta!C:C,Respuesta!A:A)</f>
        <v>2.2000000000000002</v>
      </c>
      <c r="G71" s="33" t="s">
        <v>53</v>
      </c>
      <c r="H71" s="33" t="s">
        <v>350</v>
      </c>
      <c r="I71" s="33" t="s">
        <v>485</v>
      </c>
      <c r="J71" s="32"/>
      <c r="K71" s="32" t="str">
        <f>IF(_xlfn.XLOOKUP(TotalResum[[#This Row],[No]],$Z:$Z,$Y:$Y) = "Si","Si","Null")</f>
        <v>Si</v>
      </c>
      <c r="M71" s="5"/>
      <c r="N71" s="5"/>
      <c r="O71" s="5"/>
      <c r="P71" s="5"/>
      <c r="Q71" s="5"/>
      <c r="R71" s="5"/>
      <c r="S71" s="5"/>
      <c r="X71" t="str">
        <v>612</v>
      </c>
      <c r="Y71" s="27" t="str">
        <f>_xlfn.XLOOKUP(X71,Respuesta!B:B,Respuesta!H:H)</f>
        <v>Si</v>
      </c>
      <c r="Z71" s="27">
        <f>_xlfn.XLOOKUP(X71,Respuesta!B:B,Respuesta!C:C)</f>
        <v>61</v>
      </c>
      <c r="AC71" t="str">
        <v>912</v>
      </c>
      <c r="AE71">
        <v>91</v>
      </c>
    </row>
    <row r="72" spans="1:31" ht="45" hidden="1" customHeight="1">
      <c r="A72" s="5"/>
      <c r="D72" s="3">
        <v>33</v>
      </c>
      <c r="E72" s="3" t="s">
        <v>626</v>
      </c>
      <c r="F72" s="39">
        <f>_xlfn.XLOOKUP(TotalResum[[#This Row],[No]],Respuesta!C:C,Respuesta!A:A)</f>
        <v>2.2000000000000002</v>
      </c>
      <c r="G72" s="33" t="s">
        <v>53</v>
      </c>
      <c r="H72" s="33" t="s">
        <v>354</v>
      </c>
      <c r="I72" s="33" t="s">
        <v>486</v>
      </c>
      <c r="J72" s="32"/>
      <c r="K72" s="32" t="str">
        <f>IF(_xlfn.XLOOKUP(TotalResum[[#This Row],[No]],$Z:$Z,$Y:$Y) = "Si","Si","Null")</f>
        <v>Si</v>
      </c>
      <c r="M72" s="5"/>
      <c r="N72" s="5"/>
      <c r="O72" s="5"/>
      <c r="P72" s="5"/>
      <c r="Q72" s="5"/>
      <c r="R72" s="5"/>
      <c r="S72" s="5"/>
      <c r="X72" t="str">
        <v>622</v>
      </c>
      <c r="Y72" s="27" t="str">
        <f>_xlfn.XLOOKUP(X72,Respuesta!B:B,Respuesta!H:H)</f>
        <v>Si</v>
      </c>
      <c r="Z72" s="27">
        <f>_xlfn.XLOOKUP(X72,Respuesta!B:B,Respuesta!C:C)</f>
        <v>62</v>
      </c>
      <c r="AC72" t="str">
        <v>922</v>
      </c>
      <c r="AE72">
        <v>92</v>
      </c>
    </row>
    <row r="73" spans="1:31" ht="45" hidden="1" customHeight="1">
      <c r="A73" s="5"/>
      <c r="D73" s="3">
        <v>33</v>
      </c>
      <c r="E73" s="3" t="s">
        <v>626</v>
      </c>
      <c r="F73" s="39">
        <f>_xlfn.XLOOKUP(TotalResum[[#This Row],[No]],Respuesta!C:C,Respuesta!A:A)</f>
        <v>2.2000000000000002</v>
      </c>
      <c r="G73" s="33" t="s">
        <v>53</v>
      </c>
      <c r="H73" s="33" t="s">
        <v>348</v>
      </c>
      <c r="I73" s="33" t="s">
        <v>487</v>
      </c>
      <c r="J73" s="32"/>
      <c r="K73" s="32" t="str">
        <f>IF(_xlfn.XLOOKUP(TotalResum[[#This Row],[No]],$Z:$Z,$Y:$Y) = "Si","Si","Null")</f>
        <v>Si</v>
      </c>
      <c r="M73" s="5"/>
      <c r="N73" s="5"/>
      <c r="O73" s="5"/>
      <c r="P73" s="5"/>
      <c r="Q73" s="5"/>
      <c r="R73" s="5"/>
      <c r="S73" s="5"/>
      <c r="X73" t="str">
        <v>632</v>
      </c>
      <c r="Y73" s="27" t="str">
        <f>_xlfn.XLOOKUP(X73,Respuesta!B:B,Respuesta!H:H)</f>
        <v>Si</v>
      </c>
      <c r="Z73" s="27">
        <f>_xlfn.XLOOKUP(X73,Respuesta!B:B,Respuesta!C:C)</f>
        <v>63</v>
      </c>
      <c r="AC73" t="str">
        <v>932</v>
      </c>
      <c r="AE73">
        <v>93</v>
      </c>
    </row>
    <row r="74" spans="1:31" ht="45" hidden="1" customHeight="1">
      <c r="A74" s="5"/>
      <c r="D74" s="3">
        <v>34</v>
      </c>
      <c r="E74" s="3" t="s">
        <v>626</v>
      </c>
      <c r="F74" s="39">
        <f>_xlfn.XLOOKUP(TotalResum[[#This Row],[No]],Respuesta!C:C,Respuesta!A:A)</f>
        <v>2.2999999999999998</v>
      </c>
      <c r="G74" s="33" t="s">
        <v>54</v>
      </c>
      <c r="H74" s="33" t="s">
        <v>354</v>
      </c>
      <c r="I74" s="33" t="s">
        <v>488</v>
      </c>
      <c r="J74" s="32"/>
      <c r="K74" s="32" t="str">
        <f>IF(_xlfn.XLOOKUP(TotalResum[[#This Row],[No]],$Z:$Z,$Y:$Y) = "Si","Si","Null")</f>
        <v>Si</v>
      </c>
      <c r="M74" s="5"/>
      <c r="N74" s="5"/>
      <c r="O74" s="5"/>
      <c r="P74" s="5"/>
      <c r="Q74" s="5"/>
      <c r="R74" s="5"/>
      <c r="S74" s="5"/>
      <c r="X74" t="str">
        <v>642</v>
      </c>
      <c r="Y74" s="27" t="str">
        <f>_xlfn.XLOOKUP(X74,Respuesta!B:B,Respuesta!H:H)</f>
        <v>Si</v>
      </c>
      <c r="Z74" s="27">
        <f>_xlfn.XLOOKUP(X74,Respuesta!B:B,Respuesta!C:C)</f>
        <v>64</v>
      </c>
      <c r="AC74" t="str">
        <v>942</v>
      </c>
      <c r="AE74">
        <v>94</v>
      </c>
    </row>
    <row r="75" spans="1:31" ht="45" hidden="1" customHeight="1">
      <c r="A75" s="5"/>
      <c r="D75" s="3">
        <v>34</v>
      </c>
      <c r="E75" s="3" t="s">
        <v>626</v>
      </c>
      <c r="F75" s="39">
        <f>_xlfn.XLOOKUP(TotalResum[[#This Row],[No]],Respuesta!C:C,Respuesta!A:A)</f>
        <v>2.2999999999999998</v>
      </c>
      <c r="G75" s="33" t="s">
        <v>54</v>
      </c>
      <c r="H75" s="33" t="s">
        <v>359</v>
      </c>
      <c r="I75" s="33" t="s">
        <v>489</v>
      </c>
      <c r="J75" s="32"/>
      <c r="K75" s="32" t="str">
        <f>IF(_xlfn.XLOOKUP(TotalResum[[#This Row],[No]],$Z:$Z,$Y:$Y) = "Si","Si","Null")</f>
        <v>Si</v>
      </c>
      <c r="M75" s="5"/>
      <c r="N75" s="5"/>
      <c r="O75" s="5"/>
      <c r="P75" s="5"/>
      <c r="Q75" s="5"/>
      <c r="R75" s="5"/>
      <c r="S75" s="5"/>
      <c r="X75" t="str">
        <v>652</v>
      </c>
      <c r="Y75" s="27" t="str">
        <f>_xlfn.XLOOKUP(X75,Respuesta!B:B,Respuesta!H:H)</f>
        <v>Si</v>
      </c>
      <c r="Z75" s="27">
        <f>_xlfn.XLOOKUP(X75,Respuesta!B:B,Respuesta!C:C)</f>
        <v>65</v>
      </c>
      <c r="AC75" t="str">
        <v>952</v>
      </c>
      <c r="AE75">
        <v>95</v>
      </c>
    </row>
    <row r="76" spans="1:31" ht="45" hidden="1" customHeight="1">
      <c r="A76" s="5"/>
      <c r="D76" s="3">
        <v>34</v>
      </c>
      <c r="E76" s="3" t="s">
        <v>626</v>
      </c>
      <c r="F76" s="39">
        <f>_xlfn.XLOOKUP(TotalResum[[#This Row],[No]],Respuesta!C:C,Respuesta!A:A)</f>
        <v>2.2999999999999998</v>
      </c>
      <c r="G76" s="33" t="s">
        <v>54</v>
      </c>
      <c r="H76" s="33" t="s">
        <v>348</v>
      </c>
      <c r="I76" s="33" t="s">
        <v>490</v>
      </c>
      <c r="J76" s="32"/>
      <c r="K76" s="32" t="str">
        <f>IF(_xlfn.XLOOKUP(TotalResum[[#This Row],[No]],$Z:$Z,$Y:$Y) = "Si","Si","Null")</f>
        <v>Si</v>
      </c>
      <c r="M76" s="5"/>
      <c r="N76" s="5"/>
      <c r="O76" s="5"/>
      <c r="P76" s="5"/>
      <c r="Q76" s="5"/>
      <c r="R76" s="5"/>
      <c r="S76" s="5"/>
      <c r="X76" t="str" cm="1">
        <f t="array" ref="X76:X85">+_xlfn._xlws.FILTER('P 4.A'!$V:$V,'P 4.A'!$V:$V &lt;&gt;"")</f>
        <v>662</v>
      </c>
      <c r="Y76" s="27" t="str">
        <f>_xlfn.XLOOKUP(X76,Respuesta!B:B,Respuesta!H:H)</f>
        <v>Si</v>
      </c>
      <c r="Z76" s="27">
        <f>_xlfn.XLOOKUP(X76,Respuesta!B:B,Respuesta!C:C)</f>
        <v>66</v>
      </c>
      <c r="AC76" t="str">
        <v>962</v>
      </c>
      <c r="AE76">
        <v>96</v>
      </c>
    </row>
    <row r="77" spans="1:31" ht="45" hidden="1" customHeight="1">
      <c r="A77" s="5"/>
      <c r="D77" s="3">
        <v>35</v>
      </c>
      <c r="E77" s="3" t="s">
        <v>626</v>
      </c>
      <c r="F77" s="39">
        <f>_xlfn.XLOOKUP(TotalResum[[#This Row],[No]],Respuesta!C:C,Respuesta!A:A)</f>
        <v>2.2999999999999998</v>
      </c>
      <c r="G77" s="33" t="s">
        <v>55</v>
      </c>
      <c r="H77" s="33" t="s">
        <v>350</v>
      </c>
      <c r="I77" s="33" t="s">
        <v>227</v>
      </c>
      <c r="J77" s="32"/>
      <c r="K77" s="32" t="str">
        <f>IF(_xlfn.XLOOKUP(TotalResum[[#This Row],[No]],$Z:$Z,$Y:$Y) = "Si","Si","Null")</f>
        <v>Si</v>
      </c>
      <c r="M77" s="5"/>
      <c r="N77" s="5"/>
      <c r="O77" s="5"/>
      <c r="P77" s="5"/>
      <c r="Q77" s="5"/>
      <c r="R77" s="5"/>
      <c r="S77" s="5"/>
      <c r="X77" t="str">
        <v>672</v>
      </c>
      <c r="Y77" s="27" t="str">
        <f>_xlfn.XLOOKUP(X77,Respuesta!B:B,Respuesta!H:H)</f>
        <v>Si</v>
      </c>
      <c r="Z77" s="27">
        <f>_xlfn.XLOOKUP(X77,Respuesta!B:B,Respuesta!C:C)</f>
        <v>67</v>
      </c>
      <c r="AC77" t="str">
        <v>972</v>
      </c>
      <c r="AE77">
        <v>97</v>
      </c>
    </row>
    <row r="78" spans="1:31" ht="45" hidden="1" customHeight="1">
      <c r="A78" s="5"/>
      <c r="D78" s="3">
        <v>36</v>
      </c>
      <c r="E78" s="3" t="s">
        <v>626</v>
      </c>
      <c r="F78" s="39">
        <f>_xlfn.XLOOKUP(TotalResum[[#This Row],[No]],Respuesta!C:C,Respuesta!A:A)</f>
        <v>2.2999999999999998</v>
      </c>
      <c r="G78" s="33" t="s">
        <v>56</v>
      </c>
      <c r="H78" s="33" t="s">
        <v>350</v>
      </c>
      <c r="I78" s="33" t="s">
        <v>228</v>
      </c>
      <c r="J78" s="32"/>
      <c r="K78" s="32" t="str">
        <f>IF(_xlfn.XLOOKUP(TotalResum[[#This Row],[No]],$Z:$Z,$Y:$Y) = "Si","Si","Null")</f>
        <v>Null</v>
      </c>
      <c r="M78" s="5"/>
      <c r="N78" s="5"/>
      <c r="O78" s="5"/>
      <c r="P78" s="5"/>
      <c r="Q78" s="5"/>
      <c r="R78" s="5"/>
      <c r="S78" s="5"/>
      <c r="X78" t="str">
        <v>682</v>
      </c>
      <c r="Y78" s="27" t="str">
        <f>_xlfn.XLOOKUP(X78,Respuesta!B:B,Respuesta!H:H)</f>
        <v>Si</v>
      </c>
      <c r="Z78" s="27">
        <f>_xlfn.XLOOKUP(X78,Respuesta!B:B,Respuesta!C:C)</f>
        <v>68</v>
      </c>
      <c r="AC78" t="str">
        <v>982</v>
      </c>
      <c r="AE78">
        <v>98</v>
      </c>
    </row>
    <row r="79" spans="1:31" ht="45" hidden="1" customHeight="1">
      <c r="A79" s="5"/>
      <c r="D79" s="3">
        <v>37</v>
      </c>
      <c r="E79" s="3" t="s">
        <v>626</v>
      </c>
      <c r="F79" s="39">
        <f>_xlfn.XLOOKUP(TotalResum[[#This Row],[No]],Respuesta!C:C,Respuesta!A:A)</f>
        <v>2.2999999999999998</v>
      </c>
      <c r="G79" s="33" t="s">
        <v>57</v>
      </c>
      <c r="H79" s="33" t="s">
        <v>354</v>
      </c>
      <c r="I79" s="33" t="s">
        <v>229</v>
      </c>
      <c r="J79" s="32"/>
      <c r="K79" s="32" t="str">
        <f>IF(_xlfn.XLOOKUP(TotalResum[[#This Row],[No]],$Z:$Z,$Y:$Y) = "Si","Si","Null")</f>
        <v>Si</v>
      </c>
      <c r="M79" s="5"/>
      <c r="N79" s="5"/>
      <c r="O79" s="5"/>
      <c r="P79" s="5"/>
      <c r="Q79" s="5"/>
      <c r="R79" s="5"/>
      <c r="S79" s="5"/>
      <c r="X79" t="str">
        <v>692</v>
      </c>
      <c r="Y79" s="27" t="str">
        <f>_xlfn.XLOOKUP(X79,Respuesta!B:B,Respuesta!H:H)</f>
        <v>Si</v>
      </c>
      <c r="Z79" s="27">
        <f>_xlfn.XLOOKUP(X79,Respuesta!B:B,Respuesta!C:C)</f>
        <v>69</v>
      </c>
      <c r="AC79" t="str">
        <v>992</v>
      </c>
      <c r="AE79">
        <v>99</v>
      </c>
    </row>
    <row r="80" spans="1:31" ht="45" hidden="1" customHeight="1">
      <c r="A80" s="5"/>
      <c r="D80" s="3">
        <v>38</v>
      </c>
      <c r="E80" s="3" t="s">
        <v>626</v>
      </c>
      <c r="F80" s="39">
        <f>_xlfn.XLOOKUP(TotalResum[[#This Row],[No]],Respuesta!C:C,Respuesta!A:A)</f>
        <v>2.2999999999999998</v>
      </c>
      <c r="G80" s="33" t="s">
        <v>58</v>
      </c>
      <c r="H80" s="33" t="s">
        <v>350</v>
      </c>
      <c r="I80" s="33" t="s">
        <v>230</v>
      </c>
      <c r="J80" s="32"/>
      <c r="K80" s="32" t="str">
        <f>IF(_xlfn.XLOOKUP(TotalResum[[#This Row],[No]],$Z:$Z,$Y:$Y) = "Si","Si","Null")</f>
        <v>Si</v>
      </c>
      <c r="M80" s="5"/>
      <c r="N80" s="5"/>
      <c r="O80" s="5"/>
      <c r="P80" s="5"/>
      <c r="Q80" s="5"/>
      <c r="R80" s="5"/>
      <c r="S80" s="5"/>
      <c r="X80" t="str">
        <v>701</v>
      </c>
      <c r="Y80" s="27" t="str">
        <f>_xlfn.XLOOKUP(X80,Respuesta!B:B,Respuesta!H:H)</f>
        <v>Si</v>
      </c>
      <c r="Z80" s="27">
        <f>_xlfn.XLOOKUP(X80,Respuesta!B:B,Respuesta!C:C)</f>
        <v>70</v>
      </c>
      <c r="AC80" t="str">
        <v>1001</v>
      </c>
      <c r="AE80">
        <v>100</v>
      </c>
    </row>
    <row r="81" spans="1:31" ht="45" hidden="1" customHeight="1">
      <c r="A81" s="5"/>
      <c r="D81" s="3">
        <v>39</v>
      </c>
      <c r="E81" s="3" t="s">
        <v>626</v>
      </c>
      <c r="F81" s="39">
        <f>_xlfn.XLOOKUP(TotalResum[[#This Row],[No]],Respuesta!C:C,Respuesta!A:A)</f>
        <v>2.4</v>
      </c>
      <c r="G81" s="33" t="s">
        <v>59</v>
      </c>
      <c r="H81" s="33" t="s">
        <v>348</v>
      </c>
      <c r="I81" s="33" t="s">
        <v>491</v>
      </c>
      <c r="J81" s="32"/>
      <c r="K81" s="32" t="str">
        <f>IF(_xlfn.XLOOKUP(TotalResum[[#This Row],[No]],$Z:$Z,$Y:$Y) = "Si","Si","Null")</f>
        <v>Si</v>
      </c>
      <c r="M81" s="5"/>
      <c r="N81" s="5"/>
      <c r="O81" s="5"/>
      <c r="P81" s="5"/>
      <c r="Q81" s="5"/>
      <c r="R81" s="5"/>
      <c r="S81" s="5"/>
      <c r="X81" t="str">
        <v>712</v>
      </c>
      <c r="Y81" s="27" t="str">
        <f>_xlfn.XLOOKUP(X81,Respuesta!B:B,Respuesta!H:H)</f>
        <v>Si</v>
      </c>
      <c r="Z81" s="27">
        <f>_xlfn.XLOOKUP(X81,Respuesta!B:B,Respuesta!C:C)</f>
        <v>71</v>
      </c>
      <c r="AC81" t="str">
        <v>1012</v>
      </c>
      <c r="AE81">
        <v>101</v>
      </c>
    </row>
    <row r="82" spans="1:31" ht="45" hidden="1" customHeight="1">
      <c r="A82" s="5"/>
      <c r="D82" s="3">
        <v>40</v>
      </c>
      <c r="E82" s="3" t="s">
        <v>626</v>
      </c>
      <c r="F82" s="39">
        <f>_xlfn.XLOOKUP(TotalResum[[#This Row],[No]],Respuesta!C:C,Respuesta!A:A)</f>
        <v>2.4</v>
      </c>
      <c r="G82" s="33" t="s">
        <v>60</v>
      </c>
      <c r="H82" s="33" t="s">
        <v>354</v>
      </c>
      <c r="I82" s="33" t="s">
        <v>231</v>
      </c>
      <c r="J82" s="32"/>
      <c r="K82" s="32" t="str">
        <f>IF(_xlfn.XLOOKUP(TotalResum[[#This Row],[No]],$Z:$Z,$Y:$Y) = "Si","Si","Null")</f>
        <v>Si</v>
      </c>
      <c r="M82" s="5"/>
      <c r="N82" s="5"/>
      <c r="O82" s="5"/>
      <c r="P82" s="5"/>
      <c r="Q82" s="5"/>
      <c r="R82" s="5"/>
      <c r="S82" s="5"/>
      <c r="X82" t="str">
        <v>722</v>
      </c>
      <c r="Y82" s="27" t="str">
        <f>_xlfn.XLOOKUP(X82,Respuesta!B:B,Respuesta!H:H)</f>
        <v>Si</v>
      </c>
      <c r="Z82" s="27">
        <f>_xlfn.XLOOKUP(X82,Respuesta!B:B,Respuesta!C:C)</f>
        <v>72</v>
      </c>
      <c r="AC82" t="str">
        <v>1022</v>
      </c>
      <c r="AE82">
        <v>102</v>
      </c>
    </row>
    <row r="83" spans="1:31" ht="45" hidden="1" customHeight="1">
      <c r="A83" s="5"/>
      <c r="D83" s="3">
        <v>41</v>
      </c>
      <c r="E83" s="3" t="s">
        <v>626</v>
      </c>
      <c r="F83" s="39">
        <f>_xlfn.XLOOKUP(TotalResum[[#This Row],[No]],Respuesta!C:C,Respuesta!A:A)</f>
        <v>2.5</v>
      </c>
      <c r="G83" s="33" t="s">
        <v>61</v>
      </c>
      <c r="H83" s="33" t="s">
        <v>359</v>
      </c>
      <c r="I83" s="33" t="s">
        <v>232</v>
      </c>
      <c r="J83" s="32"/>
      <c r="K83" s="32" t="str">
        <f>IF(_xlfn.XLOOKUP(TotalResum[[#This Row],[No]],$Z:$Z,$Y:$Y) = "Si","Si","Null")</f>
        <v>Si</v>
      </c>
      <c r="M83" s="5"/>
      <c r="N83" s="5"/>
      <c r="O83" s="5"/>
      <c r="P83" s="5"/>
      <c r="Q83" s="5"/>
      <c r="R83" s="5"/>
      <c r="S83" s="5"/>
      <c r="X83" t="str">
        <v>732</v>
      </c>
      <c r="Y83" s="27" t="str">
        <f>_xlfn.XLOOKUP(X83,Respuesta!B:B,Respuesta!H:H)</f>
        <v>Si</v>
      </c>
      <c r="Z83" s="27">
        <f>_xlfn.XLOOKUP(X83,Respuesta!B:B,Respuesta!C:C)</f>
        <v>73</v>
      </c>
      <c r="AC83" t="str">
        <v>1032</v>
      </c>
      <c r="AE83">
        <v>103</v>
      </c>
    </row>
    <row r="84" spans="1:31" ht="45" hidden="1" customHeight="1">
      <c r="A84" s="5"/>
      <c r="D84" s="3">
        <v>42</v>
      </c>
      <c r="E84" s="3" t="s">
        <v>626</v>
      </c>
      <c r="F84" s="39">
        <f>_xlfn.XLOOKUP(TotalResum[[#This Row],[No]],Respuesta!C:C,Respuesta!A:A)</f>
        <v>2.5</v>
      </c>
      <c r="G84" s="33" t="s">
        <v>62</v>
      </c>
      <c r="H84" s="33" t="s">
        <v>354</v>
      </c>
      <c r="I84" s="33" t="s">
        <v>233</v>
      </c>
      <c r="J84" s="32"/>
      <c r="K84" s="32" t="str">
        <f>IF(_xlfn.XLOOKUP(TotalResum[[#This Row],[No]],$Z:$Z,$Y:$Y) = "Si","Si","Null")</f>
        <v>Si</v>
      </c>
      <c r="M84" s="5"/>
      <c r="N84" s="5"/>
      <c r="O84" s="5"/>
      <c r="P84" s="5"/>
      <c r="Q84" s="5"/>
      <c r="R84" s="5"/>
      <c r="S84" s="5"/>
      <c r="X84" t="str">
        <v>742</v>
      </c>
      <c r="Y84" s="27" t="str">
        <f>_xlfn.XLOOKUP(X84,Respuesta!B:B,Respuesta!H:H)</f>
        <v>Si</v>
      </c>
      <c r="Z84" s="27">
        <f>_xlfn.XLOOKUP(X84,Respuesta!B:B,Respuesta!C:C)</f>
        <v>74</v>
      </c>
      <c r="AC84" t="str">
        <v>1042</v>
      </c>
      <c r="AE84">
        <v>104</v>
      </c>
    </row>
    <row r="85" spans="1:31" ht="45" hidden="1" customHeight="1">
      <c r="A85" s="5"/>
      <c r="D85" s="3">
        <v>43</v>
      </c>
      <c r="E85" s="3" t="s">
        <v>626</v>
      </c>
      <c r="F85" s="39">
        <f>_xlfn.XLOOKUP(TotalResum[[#This Row],[No]],Respuesta!C:C,Respuesta!A:A)</f>
        <v>2.6</v>
      </c>
      <c r="G85" s="33" t="s">
        <v>63</v>
      </c>
      <c r="H85" s="33" t="s">
        <v>359</v>
      </c>
      <c r="I85" s="33" t="s">
        <v>492</v>
      </c>
      <c r="J85" s="32"/>
      <c r="K85" s="32" t="str">
        <f>IF(_xlfn.XLOOKUP(TotalResum[[#This Row],[No]],$Z:$Z,$Y:$Y) = "Si","Si","Null")</f>
        <v>Si</v>
      </c>
      <c r="M85" s="5"/>
      <c r="N85" s="5"/>
      <c r="O85" s="5"/>
      <c r="P85" s="5"/>
      <c r="Q85" s="5"/>
      <c r="R85" s="5"/>
      <c r="S85" s="5"/>
      <c r="X85" t="str">
        <v>751</v>
      </c>
      <c r="Y85" s="27" t="str">
        <f>_xlfn.XLOOKUP(X85,Respuesta!B:B,Respuesta!H:H)</f>
        <v/>
      </c>
      <c r="Z85" s="27">
        <f>_xlfn.XLOOKUP(X85,Respuesta!B:B,Respuesta!C:C)</f>
        <v>75</v>
      </c>
      <c r="AC85" t="str">
        <v>1052</v>
      </c>
      <c r="AE85">
        <v>105</v>
      </c>
    </row>
    <row r="86" spans="1:31" ht="45" hidden="1" customHeight="1">
      <c r="A86" s="5"/>
      <c r="D86" s="3">
        <v>43</v>
      </c>
      <c r="E86" s="3" t="s">
        <v>626</v>
      </c>
      <c r="F86" s="39">
        <f>_xlfn.XLOOKUP(TotalResum[[#This Row],[No]],Respuesta!C:C,Respuesta!A:A)</f>
        <v>2.6</v>
      </c>
      <c r="G86" s="33" t="s">
        <v>63</v>
      </c>
      <c r="H86" s="33" t="s">
        <v>348</v>
      </c>
      <c r="I86" s="33" t="s">
        <v>493</v>
      </c>
      <c r="J86" s="32"/>
      <c r="K86" s="32" t="str">
        <f>IF(_xlfn.XLOOKUP(TotalResum[[#This Row],[No]],$Z:$Z,$Y:$Y) = "Si","Si","Null")</f>
        <v>Si</v>
      </c>
      <c r="M86" s="5"/>
      <c r="N86" s="5"/>
      <c r="O86" s="5"/>
      <c r="P86" s="5"/>
      <c r="Q86" s="5"/>
      <c r="R86" s="5"/>
      <c r="S86" s="5"/>
      <c r="X86" t="str" cm="1">
        <f t="array" ref="X86:X97">+_xlfn._xlws.FILTER('P 4.B'!$V:$V,'P 4.B'!$V:$V &lt;&gt;"")</f>
        <v>762</v>
      </c>
      <c r="Y86" s="27" t="str">
        <f>_xlfn.XLOOKUP(X86,Respuesta!B:B,Respuesta!H:H)</f>
        <v>Si</v>
      </c>
      <c r="Z86" s="27">
        <f>_xlfn.XLOOKUP(X86,Respuesta!B:B,Respuesta!C:C)</f>
        <v>76</v>
      </c>
      <c r="AC86" t="str">
        <v>1062</v>
      </c>
      <c r="AE86">
        <v>106</v>
      </c>
    </row>
    <row r="87" spans="1:31" ht="45" customHeight="1">
      <c r="A87" s="5"/>
      <c r="D87" s="3">
        <v>43</v>
      </c>
      <c r="E87" s="3" t="s">
        <v>626</v>
      </c>
      <c r="F87" s="39">
        <f>_xlfn.XLOOKUP(TotalResum[[#This Row],[No]],Respuesta!C:C,Respuesta!A:A)</f>
        <v>2.6</v>
      </c>
      <c r="G87" s="33" t="s">
        <v>63</v>
      </c>
      <c r="H87" s="33" t="s">
        <v>362</v>
      </c>
      <c r="I87" s="33" t="s">
        <v>494</v>
      </c>
      <c r="J87" s="118"/>
      <c r="K87" s="32" t="str">
        <f>IF(_xlfn.XLOOKUP(TotalResum[[#This Row],[No]],$Z:$Z,$Y:$Y) = "Si","Si","Null")</f>
        <v>Si</v>
      </c>
      <c r="M87" s="5"/>
      <c r="N87" s="5"/>
      <c r="O87" s="5"/>
      <c r="P87" s="5"/>
      <c r="Q87" s="5"/>
      <c r="R87" s="5"/>
      <c r="S87" s="5"/>
      <c r="X87" t="str">
        <v>772</v>
      </c>
      <c r="Y87" s="27" t="str">
        <f>_xlfn.XLOOKUP(X87,Respuesta!B:B,Respuesta!H:H)</f>
        <v>Si</v>
      </c>
      <c r="Z87" s="27">
        <f>_xlfn.XLOOKUP(X87,Respuesta!B:B,Respuesta!C:C)</f>
        <v>77</v>
      </c>
      <c r="AC87" t="str">
        <v>1071</v>
      </c>
      <c r="AE87">
        <v>107</v>
      </c>
    </row>
    <row r="88" spans="1:31" ht="45" hidden="1" customHeight="1">
      <c r="A88" s="5"/>
      <c r="D88" s="3">
        <v>44</v>
      </c>
      <c r="E88" s="3" t="s">
        <v>626</v>
      </c>
      <c r="F88" s="39">
        <f>_xlfn.XLOOKUP(TotalResum[[#This Row],[No]],Respuesta!C:C,Respuesta!A:A)</f>
        <v>2.6</v>
      </c>
      <c r="G88" s="33" t="s">
        <v>64</v>
      </c>
      <c r="H88" s="33" t="s">
        <v>350</v>
      </c>
      <c r="I88" s="33" t="s">
        <v>234</v>
      </c>
      <c r="J88" s="32"/>
      <c r="K88" s="32" t="str">
        <f>IF(_xlfn.XLOOKUP(TotalResum[[#This Row],[No]],$Z:$Z,$Y:$Y) = "Si","Si","Null")</f>
        <v>Si</v>
      </c>
      <c r="M88" s="5"/>
      <c r="N88" s="5"/>
      <c r="O88" s="5"/>
      <c r="P88" s="5"/>
      <c r="Q88" s="5"/>
      <c r="R88" s="5"/>
      <c r="S88" s="5"/>
      <c r="X88" t="str">
        <v>782</v>
      </c>
      <c r="Y88" s="27" t="str">
        <f>_xlfn.XLOOKUP(X88,Respuesta!B:B,Respuesta!H:H)</f>
        <v>Si</v>
      </c>
      <c r="Z88" s="27">
        <f>_xlfn.XLOOKUP(X88,Respuesta!B:B,Respuesta!C:C)</f>
        <v>78</v>
      </c>
      <c r="AC88" t="str">
        <v>1082</v>
      </c>
      <c r="AE88">
        <v>108</v>
      </c>
    </row>
    <row r="89" spans="1:31" ht="45" hidden="1" customHeight="1">
      <c r="A89" s="5"/>
      <c r="D89" s="3">
        <v>45</v>
      </c>
      <c r="E89" s="3" t="s">
        <v>626</v>
      </c>
      <c r="F89" s="39">
        <f>_xlfn.XLOOKUP(TotalResum[[#This Row],[No]],Respuesta!C:C,Respuesta!A:A)</f>
        <v>2.6</v>
      </c>
      <c r="G89" s="33" t="s">
        <v>65</v>
      </c>
      <c r="H89" s="33" t="s">
        <v>354</v>
      </c>
      <c r="I89" s="33" t="s">
        <v>235</v>
      </c>
      <c r="J89" s="32"/>
      <c r="K89" s="32" t="str">
        <f>IF(_xlfn.XLOOKUP(TotalResum[[#This Row],[No]],$Z:$Z,$Y:$Y) = "Si","Si","Null")</f>
        <v>Si</v>
      </c>
      <c r="M89" s="5"/>
      <c r="N89" s="5"/>
      <c r="O89" s="5"/>
      <c r="P89" s="5"/>
      <c r="Q89" s="5"/>
      <c r="R89" s="5"/>
      <c r="S89" s="5"/>
      <c r="X89" t="str">
        <v>793</v>
      </c>
      <c r="Y89" s="27" t="str">
        <f>_xlfn.XLOOKUP(X89,Respuesta!B:B,Respuesta!H:H)</f>
        <v/>
      </c>
      <c r="Z89" s="27">
        <f>_xlfn.XLOOKUP(X89,Respuesta!B:B,Respuesta!C:C)</f>
        <v>79</v>
      </c>
      <c r="AC89" t="str">
        <v>1092</v>
      </c>
      <c r="AE89">
        <v>109</v>
      </c>
    </row>
    <row r="90" spans="1:31" ht="45" hidden="1" customHeight="1">
      <c r="A90" s="5"/>
      <c r="D90" s="3">
        <v>46</v>
      </c>
      <c r="E90" s="3" t="s">
        <v>626</v>
      </c>
      <c r="F90" s="39">
        <f>_xlfn.XLOOKUP(TotalResum[[#This Row],[No]],Respuesta!C:C,Respuesta!A:A)</f>
        <v>2.6</v>
      </c>
      <c r="G90" s="33" t="s">
        <v>66</v>
      </c>
      <c r="H90" s="33" t="s">
        <v>350</v>
      </c>
      <c r="I90" s="33" t="s">
        <v>236</v>
      </c>
      <c r="J90" s="32"/>
      <c r="K90" s="32" t="str">
        <f>IF(_xlfn.XLOOKUP(TotalResum[[#This Row],[No]],$Z:$Z,$Y:$Y) = "Si","Si","Null")</f>
        <v>Si</v>
      </c>
      <c r="M90" s="5"/>
      <c r="N90" s="5"/>
      <c r="O90" s="5"/>
      <c r="P90" s="5"/>
      <c r="Q90" s="5"/>
      <c r="R90" s="5"/>
      <c r="S90" s="5"/>
      <c r="X90" t="str">
        <v>803</v>
      </c>
      <c r="Y90" s="27" t="str">
        <f>_xlfn.XLOOKUP(X90,Respuesta!B:B,Respuesta!H:H)</f>
        <v/>
      </c>
      <c r="Z90" s="27">
        <f>_xlfn.XLOOKUP(X90,Respuesta!B:B,Respuesta!C:C)</f>
        <v>80</v>
      </c>
      <c r="AC90" t="str">
        <v>1101</v>
      </c>
      <c r="AE90">
        <v>110</v>
      </c>
    </row>
    <row r="91" spans="1:31" ht="45" hidden="1" customHeight="1">
      <c r="A91" s="5"/>
      <c r="D91" s="3">
        <v>47</v>
      </c>
      <c r="E91" s="3" t="s">
        <v>627</v>
      </c>
      <c r="F91" s="39">
        <f>_xlfn.XLOOKUP(TotalResum[[#This Row],[No]],Respuesta!C:C,Respuesta!A:A)</f>
        <v>3.1</v>
      </c>
      <c r="G91" s="33" t="s">
        <v>67</v>
      </c>
      <c r="H91" s="33" t="s">
        <v>350</v>
      </c>
      <c r="I91" s="33" t="s">
        <v>495</v>
      </c>
      <c r="J91" s="32"/>
      <c r="K91" s="32" t="str">
        <f>IF(_xlfn.XLOOKUP(TotalResum[[#This Row],[No]],$Z:$Z,$Y:$Y) = "Si","Si","Null")</f>
        <v>Si</v>
      </c>
      <c r="M91" s="5"/>
      <c r="N91" s="5"/>
      <c r="O91" s="5"/>
      <c r="P91" s="5"/>
      <c r="Q91" s="5"/>
      <c r="R91" s="5"/>
      <c r="S91" s="5"/>
      <c r="X91" t="str">
        <v>812</v>
      </c>
      <c r="Y91" s="27" t="str">
        <f>_xlfn.XLOOKUP(X91,Respuesta!B:B,Respuesta!H:H)</f>
        <v>Si</v>
      </c>
      <c r="Z91" s="27">
        <f>_xlfn.XLOOKUP(X91,Respuesta!B:B,Respuesta!C:C)</f>
        <v>81</v>
      </c>
      <c r="AC91" t="str">
        <v>1112</v>
      </c>
      <c r="AE91">
        <v>111</v>
      </c>
    </row>
    <row r="92" spans="1:31" ht="45" hidden="1" customHeight="1">
      <c r="A92" s="5"/>
      <c r="D92" s="3">
        <v>47</v>
      </c>
      <c r="E92" s="3" t="s">
        <v>627</v>
      </c>
      <c r="F92" s="39">
        <f>_xlfn.XLOOKUP(TotalResum[[#This Row],[No]],Respuesta!C:C,Respuesta!A:A)</f>
        <v>3.1</v>
      </c>
      <c r="G92" s="33" t="s">
        <v>67</v>
      </c>
      <c r="H92" s="33" t="s">
        <v>348</v>
      </c>
      <c r="I92" s="33" t="s">
        <v>496</v>
      </c>
      <c r="J92" s="32"/>
      <c r="K92" s="32" t="str">
        <f>IF(_xlfn.XLOOKUP(TotalResum[[#This Row],[No]],$Z:$Z,$Y:$Y) = "Si","Si","Null")</f>
        <v>Si</v>
      </c>
      <c r="M92" s="5"/>
      <c r="N92" s="5"/>
      <c r="O92" s="5"/>
      <c r="P92" s="5"/>
      <c r="Q92" s="5"/>
      <c r="R92" s="5"/>
      <c r="S92" s="5"/>
      <c r="X92" t="str">
        <v>822</v>
      </c>
      <c r="Y92" s="27" t="str">
        <f>_xlfn.XLOOKUP(X92,Respuesta!B:B,Respuesta!H:H)</f>
        <v>Si</v>
      </c>
      <c r="Z92" s="27">
        <f>_xlfn.XLOOKUP(X92,Respuesta!B:B,Respuesta!C:C)</f>
        <v>82</v>
      </c>
      <c r="AC92" t="str">
        <v>1122</v>
      </c>
      <c r="AE92">
        <v>112</v>
      </c>
    </row>
    <row r="93" spans="1:31" ht="45" hidden="1" customHeight="1">
      <c r="A93" s="5"/>
      <c r="D93" s="3">
        <v>48</v>
      </c>
      <c r="E93" s="3" t="s">
        <v>627</v>
      </c>
      <c r="F93" s="39">
        <f>_xlfn.XLOOKUP(TotalResum[[#This Row],[No]],Respuesta!C:C,Respuesta!A:A)</f>
        <v>3.1</v>
      </c>
      <c r="G93" s="33" t="s">
        <v>68</v>
      </c>
      <c r="H93" s="33" t="s">
        <v>350</v>
      </c>
      <c r="I93" s="37" t="s">
        <v>199</v>
      </c>
      <c r="J93" s="32"/>
      <c r="K93" s="32" t="str">
        <f>IF(_xlfn.XLOOKUP(TotalResum[[#This Row],[No]],$Z:$Z,$Y:$Y) = "Si","Si","Null")</f>
        <v>Null</v>
      </c>
      <c r="M93" s="5"/>
      <c r="N93" s="5"/>
      <c r="O93" s="5"/>
      <c r="P93" s="5"/>
      <c r="Q93" s="5"/>
      <c r="R93" s="5"/>
      <c r="S93" s="5"/>
      <c r="X93" t="str">
        <v>832</v>
      </c>
      <c r="Y93" s="27" t="str">
        <f>_xlfn.XLOOKUP(X93,Respuesta!B:B,Respuesta!H:H)</f>
        <v>Si</v>
      </c>
      <c r="Z93" s="27">
        <f>_xlfn.XLOOKUP(X93,Respuesta!B:B,Respuesta!C:C)</f>
        <v>83</v>
      </c>
      <c r="AC93" t="str">
        <v>1132</v>
      </c>
      <c r="AE93">
        <v>113</v>
      </c>
    </row>
    <row r="94" spans="1:31" ht="45" hidden="1" customHeight="1">
      <c r="A94" s="5"/>
      <c r="D94" s="3">
        <v>48</v>
      </c>
      <c r="E94" s="3" t="s">
        <v>627</v>
      </c>
      <c r="F94" s="39">
        <f>_xlfn.XLOOKUP(TotalResum[[#This Row],[No]],Respuesta!C:C,Respuesta!A:A)</f>
        <v>3.1</v>
      </c>
      <c r="G94" s="33" t="s">
        <v>68</v>
      </c>
      <c r="H94" s="33" t="s">
        <v>354</v>
      </c>
      <c r="I94" s="37" t="s">
        <v>199</v>
      </c>
      <c r="J94" s="32"/>
      <c r="K94" s="32" t="str">
        <f>IF(_xlfn.XLOOKUP(TotalResum[[#This Row],[No]],$Z:$Z,$Y:$Y) = "Si","Si","Null")</f>
        <v>Null</v>
      </c>
      <c r="M94" s="5"/>
      <c r="N94" s="5"/>
      <c r="O94" s="5"/>
      <c r="P94" s="5"/>
      <c r="Q94" s="5"/>
      <c r="R94" s="5"/>
      <c r="S94" s="5"/>
      <c r="X94" t="str">
        <v>842</v>
      </c>
      <c r="Y94" s="27" t="str">
        <f>_xlfn.XLOOKUP(X94,Respuesta!B:B,Respuesta!H:H)</f>
        <v>Si</v>
      </c>
      <c r="Z94" s="27">
        <f>_xlfn.XLOOKUP(X94,Respuesta!B:B,Respuesta!C:C)</f>
        <v>84</v>
      </c>
      <c r="AC94" t="str">
        <v>1142</v>
      </c>
      <c r="AE94">
        <v>114</v>
      </c>
    </row>
    <row r="95" spans="1:31" ht="45" hidden="1" customHeight="1">
      <c r="A95" s="5"/>
      <c r="D95" s="3">
        <v>48</v>
      </c>
      <c r="E95" s="3" t="s">
        <v>627</v>
      </c>
      <c r="F95" s="39">
        <f>_xlfn.XLOOKUP(TotalResum[[#This Row],[No]],Respuesta!C:C,Respuesta!A:A)</f>
        <v>3.1</v>
      </c>
      <c r="G95" s="33" t="s">
        <v>68</v>
      </c>
      <c r="H95" s="33" t="s">
        <v>359</v>
      </c>
      <c r="I95" s="37" t="s">
        <v>199</v>
      </c>
      <c r="J95" s="32"/>
      <c r="K95" s="32" t="str">
        <f>IF(_xlfn.XLOOKUP(TotalResum[[#This Row],[No]],$Z:$Z,$Y:$Y) = "Si","Si","Null")</f>
        <v>Null</v>
      </c>
      <c r="M95" s="5"/>
      <c r="N95" s="5"/>
      <c r="O95" s="5"/>
      <c r="P95" s="5"/>
      <c r="Q95" s="5"/>
      <c r="R95" s="5"/>
      <c r="S95" s="5"/>
      <c r="X95" t="str">
        <v>852</v>
      </c>
      <c r="Y95" s="27" t="str">
        <f>_xlfn.XLOOKUP(X95,Respuesta!B:B,Respuesta!H:H)</f>
        <v>Si</v>
      </c>
      <c r="Z95" s="27">
        <f>_xlfn.XLOOKUP(X95,Respuesta!B:B,Respuesta!C:C)</f>
        <v>85</v>
      </c>
      <c r="AC95" t="str">
        <v>1152</v>
      </c>
      <c r="AE95">
        <v>115</v>
      </c>
    </row>
    <row r="96" spans="1:31" ht="45" hidden="1" customHeight="1">
      <c r="A96" s="5"/>
      <c r="D96" s="3">
        <v>48</v>
      </c>
      <c r="E96" s="3" t="s">
        <v>627</v>
      </c>
      <c r="F96" s="39">
        <f>_xlfn.XLOOKUP(TotalResum[[#This Row],[No]],Respuesta!C:C,Respuesta!A:A)</f>
        <v>3.1</v>
      </c>
      <c r="G96" s="33" t="s">
        <v>68</v>
      </c>
      <c r="H96" s="33" t="s">
        <v>348</v>
      </c>
      <c r="I96" s="37" t="s">
        <v>199</v>
      </c>
      <c r="J96" s="32"/>
      <c r="K96" s="32" t="str">
        <f>IF(_xlfn.XLOOKUP(TotalResum[[#This Row],[No]],$Z:$Z,$Y:$Y) = "Si","Si","Null")</f>
        <v>Null</v>
      </c>
      <c r="M96" s="5"/>
      <c r="N96" s="5"/>
      <c r="O96" s="5"/>
      <c r="P96" s="5"/>
      <c r="Q96" s="5"/>
      <c r="R96" s="5"/>
      <c r="S96" s="5"/>
      <c r="X96" t="str">
        <v>862</v>
      </c>
      <c r="Y96" s="27" t="str">
        <f>_xlfn.XLOOKUP(X96,Respuesta!B:B,Respuesta!H:H)</f>
        <v>Si</v>
      </c>
      <c r="Z96" s="27">
        <f>_xlfn.XLOOKUP(X96,Respuesta!B:B,Respuesta!C:C)</f>
        <v>86</v>
      </c>
      <c r="AC96" t="str">
        <v>1162</v>
      </c>
      <c r="AE96">
        <v>116</v>
      </c>
    </row>
    <row r="97" spans="1:31" ht="45" hidden="1" customHeight="1">
      <c r="A97" s="5"/>
      <c r="D97" s="3">
        <v>48</v>
      </c>
      <c r="E97" s="3" t="s">
        <v>627</v>
      </c>
      <c r="F97" s="39">
        <f>_xlfn.XLOOKUP(TotalResum[[#This Row],[No]],Respuesta!C:C,Respuesta!A:A)</f>
        <v>3.1</v>
      </c>
      <c r="G97" s="33" t="s">
        <v>68</v>
      </c>
      <c r="H97" s="33" t="s">
        <v>362</v>
      </c>
      <c r="I97" s="37" t="s">
        <v>199</v>
      </c>
      <c r="J97" s="32"/>
      <c r="K97" s="32" t="str">
        <f>IF(_xlfn.XLOOKUP(TotalResum[[#This Row],[No]],$Z:$Z,$Y:$Y) = "Si","Si","Null")</f>
        <v>Null</v>
      </c>
      <c r="M97" s="5"/>
      <c r="N97" s="5"/>
      <c r="O97" s="5"/>
      <c r="P97" s="5"/>
      <c r="Q97" s="5"/>
      <c r="R97" s="5"/>
      <c r="S97" s="5"/>
      <c r="X97" t="str">
        <v>872</v>
      </c>
      <c r="Y97" s="27" t="str">
        <f>_xlfn.XLOOKUP(X97,Respuesta!B:B,Respuesta!H:H)</f>
        <v>Si</v>
      </c>
      <c r="Z97" s="27">
        <f>_xlfn.XLOOKUP(X97,Respuesta!B:B,Respuesta!C:C)</f>
        <v>87</v>
      </c>
      <c r="AC97" t="str">
        <v>1172</v>
      </c>
      <c r="AE97">
        <v>117</v>
      </c>
    </row>
    <row r="98" spans="1:31" ht="45" hidden="1" customHeight="1">
      <c r="A98" s="5"/>
      <c r="D98" s="3">
        <v>49</v>
      </c>
      <c r="E98" s="3" t="s">
        <v>627</v>
      </c>
      <c r="F98" s="39">
        <f>_xlfn.XLOOKUP(TotalResum[[#This Row],[No]],Respuesta!C:C,Respuesta!A:A)</f>
        <v>3.1</v>
      </c>
      <c r="G98" s="33" t="s">
        <v>69</v>
      </c>
      <c r="H98" s="33" t="s">
        <v>348</v>
      </c>
      <c r="I98" s="33" t="s">
        <v>497</v>
      </c>
      <c r="J98" s="32"/>
      <c r="K98" s="32" t="str">
        <f>IF(_xlfn.XLOOKUP(TotalResum[[#This Row],[No]],$Z:$Z,$Y:$Y) = "Si","Si","Null")</f>
        <v>Si</v>
      </c>
      <c r="M98" s="5"/>
      <c r="N98" s="5"/>
      <c r="O98" s="5"/>
      <c r="P98" s="5"/>
      <c r="Q98" s="5"/>
      <c r="R98" s="5"/>
      <c r="S98" s="5"/>
      <c r="X98" t="str" cm="1">
        <f t="array" ref="X98:X112">+_xlfn._xlws.FILTER('P 5'!$V:$V,'P 5'!$V:$V &lt;&gt;"")</f>
        <v>882</v>
      </c>
      <c r="Y98" s="27" t="str">
        <f>_xlfn.XLOOKUP(X98,Respuesta!B:B,Respuesta!H:H)</f>
        <v>Si</v>
      </c>
      <c r="Z98" s="27">
        <f>_xlfn.XLOOKUP(X98,Respuesta!B:B,Respuesta!C:C)</f>
        <v>88</v>
      </c>
      <c r="AC98" t="str">
        <v>1182</v>
      </c>
      <c r="AE98">
        <v>118</v>
      </c>
    </row>
    <row r="99" spans="1:31" ht="45" customHeight="1">
      <c r="A99" s="5"/>
      <c r="D99" s="3">
        <v>49</v>
      </c>
      <c r="E99" s="3" t="s">
        <v>627</v>
      </c>
      <c r="F99" s="39">
        <f>_xlfn.XLOOKUP(TotalResum[[#This Row],[No]],Respuesta!C:C,Respuesta!A:A)</f>
        <v>3.1</v>
      </c>
      <c r="G99" s="33" t="s">
        <v>69</v>
      </c>
      <c r="H99" s="33" t="s">
        <v>362</v>
      </c>
      <c r="I99" s="33" t="s">
        <v>498</v>
      </c>
      <c r="J99" s="118"/>
      <c r="K99" s="32" t="str">
        <f>IF(_xlfn.XLOOKUP(TotalResum[[#This Row],[No]],$Z:$Z,$Y:$Y) = "Si","Si","Null")</f>
        <v>Si</v>
      </c>
      <c r="M99" s="5"/>
      <c r="N99" s="5"/>
      <c r="O99" s="5"/>
      <c r="P99" s="5"/>
      <c r="Q99" s="5"/>
      <c r="R99" s="5"/>
      <c r="S99" s="5"/>
      <c r="X99" t="str">
        <v>892</v>
      </c>
      <c r="Y99" s="27" t="str">
        <f>_xlfn.XLOOKUP(X99,Respuesta!B:B,Respuesta!H:H)</f>
        <v>Si</v>
      </c>
      <c r="Z99" s="27">
        <f>_xlfn.XLOOKUP(X99,Respuesta!B:B,Respuesta!C:C)</f>
        <v>89</v>
      </c>
      <c r="AC99" t="str">
        <v>1192</v>
      </c>
      <c r="AE99">
        <v>119</v>
      </c>
    </row>
    <row r="100" spans="1:31" ht="45" hidden="1" customHeight="1">
      <c r="A100" s="5"/>
      <c r="D100" s="3">
        <v>50</v>
      </c>
      <c r="E100" s="3" t="s">
        <v>627</v>
      </c>
      <c r="F100" s="39">
        <f>_xlfn.XLOOKUP(TotalResum[[#This Row],[No]],Respuesta!C:C,Respuesta!A:A)</f>
        <v>3.1</v>
      </c>
      <c r="G100" s="33" t="s">
        <v>70</v>
      </c>
      <c r="H100" s="33" t="s">
        <v>354</v>
      </c>
      <c r="I100" s="33" t="s">
        <v>239</v>
      </c>
      <c r="J100" s="32"/>
      <c r="K100" s="32" t="str">
        <f>IF(_xlfn.XLOOKUP(TotalResum[[#This Row],[No]],$Z:$Z,$Y:$Y) = "Si","Si","Null")</f>
        <v>Si</v>
      </c>
      <c r="M100" s="5"/>
      <c r="N100" s="5"/>
      <c r="O100" s="5"/>
      <c r="P100" s="5"/>
      <c r="Q100" s="5"/>
      <c r="R100" s="5"/>
      <c r="S100" s="5"/>
      <c r="X100" t="str">
        <v>902</v>
      </c>
      <c r="Y100" s="27" t="str">
        <f>_xlfn.XLOOKUP(X100,Respuesta!B:B,Respuesta!H:H)</f>
        <v>Si</v>
      </c>
      <c r="Z100" s="27">
        <f>_xlfn.XLOOKUP(X100,Respuesta!B:B,Respuesta!C:C)</f>
        <v>90</v>
      </c>
      <c r="AC100" t="str">
        <v>1201</v>
      </c>
      <c r="AE100">
        <v>120</v>
      </c>
    </row>
    <row r="101" spans="1:31" ht="45" hidden="1" customHeight="1">
      <c r="A101" s="5"/>
      <c r="D101" s="3">
        <v>51</v>
      </c>
      <c r="E101" s="3" t="s">
        <v>627</v>
      </c>
      <c r="F101" s="39">
        <f>_xlfn.XLOOKUP(TotalResum[[#This Row],[No]],Respuesta!C:C,Respuesta!A:A)</f>
        <v>3.1</v>
      </c>
      <c r="G101" s="33" t="s">
        <v>71</v>
      </c>
      <c r="H101" s="33" t="s">
        <v>348</v>
      </c>
      <c r="I101" s="33" t="s">
        <v>240</v>
      </c>
      <c r="J101" s="32"/>
      <c r="K101" s="32" t="str">
        <f>IF(_xlfn.XLOOKUP(TotalResum[[#This Row],[No]],$Z:$Z,$Y:$Y) = "Si","Si","Null")</f>
        <v>Si</v>
      </c>
      <c r="M101" s="5"/>
      <c r="N101" s="5"/>
      <c r="O101" s="5"/>
      <c r="P101" s="5"/>
      <c r="Q101" s="5"/>
      <c r="R101" s="5"/>
      <c r="S101" s="5"/>
      <c r="X101" t="str">
        <v>912</v>
      </c>
      <c r="Y101" s="27" t="str">
        <f>_xlfn.XLOOKUP(X101,Respuesta!B:B,Respuesta!H:H)</f>
        <v>Si</v>
      </c>
      <c r="Z101" s="27">
        <f>_xlfn.XLOOKUP(X101,Respuesta!B:B,Respuesta!C:C)</f>
        <v>91</v>
      </c>
      <c r="AC101" t="str">
        <v>1212</v>
      </c>
      <c r="AE101">
        <v>121</v>
      </c>
    </row>
    <row r="102" spans="1:31" ht="45" hidden="1" customHeight="1">
      <c r="A102" s="5"/>
      <c r="D102" s="3">
        <v>52</v>
      </c>
      <c r="E102" s="3" t="s">
        <v>627</v>
      </c>
      <c r="F102" s="39">
        <f>_xlfn.XLOOKUP(TotalResum[[#This Row],[No]],Respuesta!C:C,Respuesta!A:A)</f>
        <v>3.2</v>
      </c>
      <c r="G102" s="33" t="s">
        <v>72</v>
      </c>
      <c r="H102" s="33" t="s">
        <v>362</v>
      </c>
      <c r="I102" s="33" t="s">
        <v>241</v>
      </c>
      <c r="J102" s="32"/>
      <c r="K102" s="32" t="str">
        <f>IF(_xlfn.XLOOKUP(TotalResum[[#This Row],[No]],$Z:$Z,$Y:$Y) = "Si","Si","Null")</f>
        <v>Null</v>
      </c>
      <c r="M102" s="5"/>
      <c r="N102" s="5"/>
      <c r="O102" s="5"/>
      <c r="P102" s="5"/>
      <c r="Q102" s="5"/>
      <c r="R102" s="5"/>
      <c r="S102" s="5"/>
      <c r="X102" t="str">
        <v>922</v>
      </c>
      <c r="Y102" s="27" t="str">
        <f>_xlfn.XLOOKUP(X102,Respuesta!B:B,Respuesta!H:H)</f>
        <v>Si</v>
      </c>
      <c r="Z102" s="27">
        <f>_xlfn.XLOOKUP(X102,Respuesta!B:B,Respuesta!C:C)</f>
        <v>92</v>
      </c>
      <c r="AC102" t="str">
        <v>1232</v>
      </c>
      <c r="AE102">
        <v>123</v>
      </c>
    </row>
    <row r="103" spans="1:31" ht="45" hidden="1" customHeight="1">
      <c r="A103" s="5"/>
      <c r="D103" s="3">
        <v>53</v>
      </c>
      <c r="E103" s="3" t="s">
        <v>627</v>
      </c>
      <c r="F103" s="39">
        <f>_xlfn.XLOOKUP(TotalResum[[#This Row],[No]],Respuesta!C:C,Respuesta!A:A)</f>
        <v>3.2</v>
      </c>
      <c r="G103" s="33" t="s">
        <v>73</v>
      </c>
      <c r="H103" s="33" t="s">
        <v>350</v>
      </c>
      <c r="I103" s="33" t="s">
        <v>242</v>
      </c>
      <c r="J103" s="32"/>
      <c r="K103" s="32" t="str">
        <f>IF(_xlfn.XLOOKUP(TotalResum[[#This Row],[No]],$Z:$Z,$Y:$Y) = "Si","Si","Null")</f>
        <v>Null</v>
      </c>
      <c r="M103" s="5"/>
      <c r="N103" s="5"/>
      <c r="O103" s="5"/>
      <c r="P103" s="5"/>
      <c r="Q103" s="5"/>
      <c r="R103" s="5"/>
      <c r="S103" s="5"/>
      <c r="X103" t="str">
        <v>932</v>
      </c>
      <c r="Y103" s="27" t="str">
        <f>_xlfn.XLOOKUP(X103,Respuesta!B:B,Respuesta!H:H)</f>
        <v>Si</v>
      </c>
      <c r="Z103" s="27">
        <f>_xlfn.XLOOKUP(X103,Respuesta!B:B,Respuesta!C:C)</f>
        <v>93</v>
      </c>
      <c r="AC103" t="str">
        <v>1242</v>
      </c>
      <c r="AE103">
        <v>124</v>
      </c>
    </row>
    <row r="104" spans="1:31" ht="45" hidden="1" customHeight="1">
      <c r="A104" s="5"/>
      <c r="D104" s="3">
        <v>54</v>
      </c>
      <c r="E104" s="3" t="s">
        <v>627</v>
      </c>
      <c r="F104" s="39">
        <f>_xlfn.XLOOKUP(TotalResum[[#This Row],[No]],Respuesta!C:C,Respuesta!A:A)</f>
        <v>3.2</v>
      </c>
      <c r="G104" s="33" t="s">
        <v>74</v>
      </c>
      <c r="H104" s="33" t="s">
        <v>350</v>
      </c>
      <c r="I104" s="33" t="s">
        <v>243</v>
      </c>
      <c r="J104" s="32"/>
      <c r="K104" s="32" t="str">
        <f>IF(_xlfn.XLOOKUP(TotalResum[[#This Row],[No]],$Z:$Z,$Y:$Y) = "Si","Si","Null")</f>
        <v>Si</v>
      </c>
      <c r="M104" s="5"/>
      <c r="N104" s="5"/>
      <c r="O104" s="5"/>
      <c r="P104" s="5"/>
      <c r="Q104" s="5"/>
      <c r="R104" s="5"/>
      <c r="S104" s="5"/>
      <c r="X104" t="str">
        <v>942</v>
      </c>
      <c r="Y104" s="27" t="str">
        <f>_xlfn.XLOOKUP(X104,Respuesta!B:B,Respuesta!H:H)</f>
        <v>Si</v>
      </c>
      <c r="Z104" s="27">
        <f>_xlfn.XLOOKUP(X104,Respuesta!B:B,Respuesta!C:C)</f>
        <v>94</v>
      </c>
      <c r="AC104" t="str">
        <v>1252</v>
      </c>
      <c r="AE104">
        <v>125</v>
      </c>
    </row>
    <row r="105" spans="1:31" ht="45" customHeight="1">
      <c r="A105" s="5"/>
      <c r="D105" s="3">
        <v>55</v>
      </c>
      <c r="E105" s="3" t="s">
        <v>627</v>
      </c>
      <c r="F105" s="39">
        <f>_xlfn.XLOOKUP(TotalResum[[#This Row],[No]],Respuesta!C:C,Respuesta!A:A)</f>
        <v>3.2</v>
      </c>
      <c r="G105" s="33" t="s">
        <v>75</v>
      </c>
      <c r="H105" s="33" t="s">
        <v>362</v>
      </c>
      <c r="I105" s="33" t="s">
        <v>244</v>
      </c>
      <c r="J105" s="118"/>
      <c r="K105" s="32" t="str">
        <f>IF(_xlfn.XLOOKUP(TotalResum[[#This Row],[No]],$Z:$Z,$Y:$Y) = "Si","Si","Null")</f>
        <v>Si</v>
      </c>
      <c r="M105" s="5"/>
      <c r="N105" s="5"/>
      <c r="O105" s="5"/>
      <c r="P105" s="5"/>
      <c r="Q105" s="5"/>
      <c r="R105" s="5"/>
      <c r="S105" s="5"/>
      <c r="X105" t="str">
        <v>952</v>
      </c>
      <c r="Y105" s="27" t="str">
        <f>_xlfn.XLOOKUP(X105,Respuesta!B:B,Respuesta!H:H)</f>
        <v>Si</v>
      </c>
      <c r="Z105" s="27">
        <f>_xlfn.XLOOKUP(X105,Respuesta!B:B,Respuesta!C:C)</f>
        <v>95</v>
      </c>
      <c r="AC105" t="str">
        <v>1262</v>
      </c>
      <c r="AE105">
        <v>126</v>
      </c>
    </row>
    <row r="106" spans="1:31" ht="45" customHeight="1">
      <c r="A106" s="5"/>
      <c r="D106" s="3">
        <v>56</v>
      </c>
      <c r="E106" s="3" t="s">
        <v>627</v>
      </c>
      <c r="F106" s="39">
        <f>_xlfn.XLOOKUP(TotalResum[[#This Row],[No]],Respuesta!C:C,Respuesta!A:A)</f>
        <v>3.2</v>
      </c>
      <c r="G106" s="33" t="s">
        <v>76</v>
      </c>
      <c r="H106" s="33" t="s">
        <v>362</v>
      </c>
      <c r="I106" s="33" t="s">
        <v>245</v>
      </c>
      <c r="J106" s="118"/>
      <c r="K106" s="32" t="str">
        <f>IF(_xlfn.XLOOKUP(TotalResum[[#This Row],[No]],$Z:$Z,$Y:$Y) = "Si","Si","Null")</f>
        <v>Si</v>
      </c>
      <c r="M106" s="5"/>
      <c r="N106" s="5"/>
      <c r="O106" s="5"/>
      <c r="P106" s="5"/>
      <c r="Q106" s="5"/>
      <c r="R106" s="5"/>
      <c r="S106" s="5"/>
      <c r="X106" t="str">
        <v>962</v>
      </c>
      <c r="Y106" s="27" t="str">
        <f>_xlfn.XLOOKUP(X106,Respuesta!B:B,Respuesta!H:H)</f>
        <v>Si</v>
      </c>
      <c r="Z106" s="27">
        <f>_xlfn.XLOOKUP(X106,Respuesta!B:B,Respuesta!C:C)</f>
        <v>96</v>
      </c>
      <c r="AC106" t="str">
        <v>1272</v>
      </c>
      <c r="AE106">
        <v>127</v>
      </c>
    </row>
    <row r="107" spans="1:31" ht="45" hidden="1" customHeight="1">
      <c r="A107" s="5"/>
      <c r="D107" s="3">
        <v>57</v>
      </c>
      <c r="E107" s="3" t="s">
        <v>627</v>
      </c>
      <c r="F107" s="39">
        <f>_xlfn.XLOOKUP(TotalResum[[#This Row],[No]],Respuesta!C:C,Respuesta!A:A)</f>
        <v>3.2</v>
      </c>
      <c r="G107" s="33" t="s">
        <v>77</v>
      </c>
      <c r="H107" s="33" t="s">
        <v>350</v>
      </c>
      <c r="I107" s="37" t="s">
        <v>199</v>
      </c>
      <c r="J107" s="32"/>
      <c r="K107" s="32" t="str">
        <f>IF(_xlfn.XLOOKUP(TotalResum[[#This Row],[No]],$Z:$Z,$Y:$Y) = "Si","Si","Null")</f>
        <v>Si</v>
      </c>
      <c r="M107" s="5"/>
      <c r="N107" s="5"/>
      <c r="O107" s="5"/>
      <c r="P107" s="5"/>
      <c r="Q107" s="5"/>
      <c r="R107" s="5"/>
      <c r="S107" s="5"/>
      <c r="X107" t="str">
        <v>972</v>
      </c>
      <c r="Y107" s="27" t="str">
        <f>_xlfn.XLOOKUP(X107,Respuesta!B:B,Respuesta!H:H)</f>
        <v>Si</v>
      </c>
      <c r="Z107" s="27">
        <f>_xlfn.XLOOKUP(X107,Respuesta!B:B,Respuesta!C:C)</f>
        <v>97</v>
      </c>
      <c r="AC107" t="str">
        <v>1292</v>
      </c>
      <c r="AE107">
        <v>129</v>
      </c>
    </row>
    <row r="108" spans="1:31" ht="45" hidden="1" customHeight="1">
      <c r="A108" s="5"/>
      <c r="D108" s="3">
        <v>57</v>
      </c>
      <c r="E108" s="3" t="s">
        <v>627</v>
      </c>
      <c r="F108" s="39">
        <f>_xlfn.XLOOKUP(TotalResum[[#This Row],[No]],Respuesta!C:C,Respuesta!A:A)</f>
        <v>3.2</v>
      </c>
      <c r="G108" s="33" t="s">
        <v>77</v>
      </c>
      <c r="H108" s="33" t="s">
        <v>354</v>
      </c>
      <c r="I108" s="37" t="s">
        <v>199</v>
      </c>
      <c r="J108" s="32"/>
      <c r="K108" s="32" t="str">
        <f>IF(_xlfn.XLOOKUP(TotalResum[[#This Row],[No]],$Z:$Z,$Y:$Y) = "Si","Si","Null")</f>
        <v>Si</v>
      </c>
      <c r="M108" s="5"/>
      <c r="N108" s="5"/>
      <c r="O108" s="5"/>
      <c r="P108" s="5"/>
      <c r="Q108" s="5"/>
      <c r="R108" s="5"/>
      <c r="S108" s="5"/>
      <c r="X108" t="str">
        <v>982</v>
      </c>
      <c r="Y108" s="27" t="str">
        <f>_xlfn.XLOOKUP(X108,Respuesta!B:B,Respuesta!H:H)</f>
        <v>Si</v>
      </c>
      <c r="Z108" s="27">
        <f>_xlfn.XLOOKUP(X108,Respuesta!B:B,Respuesta!C:C)</f>
        <v>98</v>
      </c>
      <c r="AC108" t="str">
        <v>1402</v>
      </c>
      <c r="AE108">
        <v>140</v>
      </c>
    </row>
    <row r="109" spans="1:31" ht="45" hidden="1" customHeight="1">
      <c r="A109" s="5"/>
      <c r="D109" s="3">
        <v>57</v>
      </c>
      <c r="E109" s="3" t="s">
        <v>627</v>
      </c>
      <c r="F109" s="39">
        <f>_xlfn.XLOOKUP(TotalResum[[#This Row],[No]],Respuesta!C:C,Respuesta!A:A)</f>
        <v>3.2</v>
      </c>
      <c r="G109" s="33" t="s">
        <v>77</v>
      </c>
      <c r="H109" s="33" t="s">
        <v>359</v>
      </c>
      <c r="I109" s="37" t="s">
        <v>199</v>
      </c>
      <c r="J109" s="32"/>
      <c r="K109" s="32" t="str">
        <f>IF(_xlfn.XLOOKUP(TotalResum[[#This Row],[No]],$Z:$Z,$Y:$Y) = "Si","Si","Null")</f>
        <v>Si</v>
      </c>
      <c r="M109" s="5"/>
      <c r="N109" s="5"/>
      <c r="O109" s="5"/>
      <c r="P109" s="5"/>
      <c r="Q109" s="5"/>
      <c r="R109" s="5"/>
      <c r="S109" s="5"/>
      <c r="X109" t="str">
        <v>992</v>
      </c>
      <c r="Y109" s="27" t="str">
        <f>_xlfn.XLOOKUP(X109,Respuesta!B:B,Respuesta!H:H)</f>
        <v>Si</v>
      </c>
      <c r="Z109" s="27">
        <f>_xlfn.XLOOKUP(X109,Respuesta!B:B,Respuesta!C:C)</f>
        <v>99</v>
      </c>
      <c r="AC109" t="str">
        <v>1412</v>
      </c>
      <c r="AE109">
        <v>141</v>
      </c>
    </row>
    <row r="110" spans="1:31" ht="45" hidden="1" customHeight="1">
      <c r="A110" s="5"/>
      <c r="D110" s="3">
        <v>57</v>
      </c>
      <c r="E110" s="3" t="s">
        <v>627</v>
      </c>
      <c r="F110" s="39">
        <f>_xlfn.XLOOKUP(TotalResum[[#This Row],[No]],Respuesta!C:C,Respuesta!A:A)</f>
        <v>3.2</v>
      </c>
      <c r="G110" s="33" t="s">
        <v>77</v>
      </c>
      <c r="H110" s="33" t="s">
        <v>348</v>
      </c>
      <c r="I110" s="37" t="s">
        <v>199</v>
      </c>
      <c r="J110" s="32"/>
      <c r="K110" s="32" t="str">
        <f>IF(_xlfn.XLOOKUP(TotalResum[[#This Row],[No]],$Z:$Z,$Y:$Y) = "Si","Si","Null")</f>
        <v>Si</v>
      </c>
      <c r="M110" s="5"/>
      <c r="N110" s="5"/>
      <c r="O110" s="5"/>
      <c r="P110" s="5"/>
      <c r="Q110" s="5"/>
      <c r="R110" s="5"/>
      <c r="S110" s="5"/>
      <c r="X110" t="str">
        <v>1001</v>
      </c>
      <c r="Y110" s="27" t="str">
        <f>_xlfn.XLOOKUP(X110,Respuesta!B:B,Respuesta!H:H)</f>
        <v>Si</v>
      </c>
      <c r="Z110" s="27">
        <f>_xlfn.XLOOKUP(X110,Respuesta!B:B,Respuesta!C:C)</f>
        <v>100</v>
      </c>
      <c r="AC110" t="str">
        <v>1422</v>
      </c>
      <c r="AE110">
        <v>142</v>
      </c>
    </row>
    <row r="111" spans="1:31" ht="45" customHeight="1">
      <c r="A111" s="5"/>
      <c r="D111" s="3">
        <v>57</v>
      </c>
      <c r="E111" s="3" t="s">
        <v>627</v>
      </c>
      <c r="F111" s="39">
        <f>_xlfn.XLOOKUP(TotalResum[[#This Row],[No]],Respuesta!C:C,Respuesta!A:A)</f>
        <v>3.2</v>
      </c>
      <c r="G111" s="33" t="s">
        <v>77</v>
      </c>
      <c r="H111" s="33" t="s">
        <v>362</v>
      </c>
      <c r="I111" s="37" t="s">
        <v>199</v>
      </c>
      <c r="J111" s="118"/>
      <c r="K111" s="32" t="str">
        <f>IF(_xlfn.XLOOKUP(TotalResum[[#This Row],[No]],$Z:$Z,$Y:$Y) = "Si","Si","Null")</f>
        <v>Si</v>
      </c>
      <c r="M111" s="5"/>
      <c r="N111" s="5"/>
      <c r="O111" s="5"/>
      <c r="P111" s="5"/>
      <c r="Q111" s="5"/>
      <c r="R111" s="5"/>
      <c r="S111" s="5"/>
      <c r="X111" t="str">
        <v>1012</v>
      </c>
      <c r="Y111" s="27" t="str">
        <f>_xlfn.XLOOKUP(X111,Respuesta!B:B,Respuesta!H:H)</f>
        <v>Si</v>
      </c>
      <c r="Z111" s="27">
        <f>_xlfn.XLOOKUP(X111,Respuesta!B:B,Respuesta!C:C)</f>
        <v>101</v>
      </c>
      <c r="AC111" t="str">
        <v>1432</v>
      </c>
      <c r="AE111">
        <v>143</v>
      </c>
    </row>
    <row r="112" spans="1:31" ht="45" hidden="1" customHeight="1">
      <c r="A112" s="5"/>
      <c r="D112" s="3">
        <v>58</v>
      </c>
      <c r="E112" s="3" t="s">
        <v>627</v>
      </c>
      <c r="F112" s="39">
        <f>_xlfn.XLOOKUP(TotalResum[[#This Row],[No]],Respuesta!C:C,Respuesta!A:A)</f>
        <v>3.3</v>
      </c>
      <c r="G112" s="33" t="s">
        <v>78</v>
      </c>
      <c r="H112" s="33" t="s">
        <v>348</v>
      </c>
      <c r="I112" s="33" t="s">
        <v>246</v>
      </c>
      <c r="J112" s="32"/>
      <c r="K112" s="32" t="str">
        <f>IF(_xlfn.XLOOKUP(TotalResum[[#This Row],[No]],$Z:$Z,$Y:$Y) = "Si","Si","Null")</f>
        <v>Si</v>
      </c>
      <c r="M112" s="5"/>
      <c r="N112" s="5"/>
      <c r="O112" s="5"/>
      <c r="P112" s="5"/>
      <c r="Q112" s="5"/>
      <c r="R112" s="5"/>
      <c r="S112" s="5"/>
      <c r="X112" t="str">
        <v>1022</v>
      </c>
      <c r="Y112" s="27" t="str">
        <f>_xlfn.XLOOKUP(X112,Respuesta!B:B,Respuesta!H:H)</f>
        <v>Si</v>
      </c>
      <c r="Z112" s="27">
        <f>_xlfn.XLOOKUP(X112,Respuesta!B:B,Respuesta!C:C)</f>
        <v>102</v>
      </c>
      <c r="AC112" t="str">
        <v>1442</v>
      </c>
      <c r="AE112">
        <v>144</v>
      </c>
    </row>
    <row r="113" spans="1:31" ht="45" hidden="1" customHeight="1">
      <c r="A113" s="5"/>
      <c r="D113" s="3">
        <v>59</v>
      </c>
      <c r="E113" s="3" t="s">
        <v>627</v>
      </c>
      <c r="F113" s="39">
        <f>_xlfn.XLOOKUP(TotalResum[[#This Row],[No]],Respuesta!C:C,Respuesta!A:A)</f>
        <v>3.3</v>
      </c>
      <c r="G113" s="33" t="s">
        <v>79</v>
      </c>
      <c r="H113" s="33" t="s">
        <v>354</v>
      </c>
      <c r="I113" s="33" t="s">
        <v>247</v>
      </c>
      <c r="J113" s="32"/>
      <c r="K113" s="32" t="str">
        <f>IF(_xlfn.XLOOKUP(TotalResum[[#This Row],[No]],$Z:$Z,$Y:$Y) = "Si","Si","Null")</f>
        <v>Si</v>
      </c>
      <c r="M113" s="5"/>
      <c r="N113" s="5"/>
      <c r="O113" s="5"/>
      <c r="P113" s="5"/>
      <c r="Q113" s="5"/>
      <c r="R113" s="5"/>
      <c r="S113" s="5"/>
      <c r="X113" t="str" cm="1">
        <f t="array" ref="X113:X122">+_xlfn._xlws.FILTER('P 6.A'!$V:$V,'P 6.A'!$V:$V &lt;&gt;"")</f>
        <v>1032</v>
      </c>
      <c r="Y113" s="27" t="str">
        <f>_xlfn.XLOOKUP(X113,Respuesta!B:B,Respuesta!H:H)</f>
        <v>Si</v>
      </c>
      <c r="Z113" s="27">
        <f>_xlfn.XLOOKUP(X113,Respuesta!B:B,Respuesta!C:C)</f>
        <v>103</v>
      </c>
      <c r="AC113" t="str">
        <v>1452</v>
      </c>
      <c r="AE113">
        <v>145</v>
      </c>
    </row>
    <row r="114" spans="1:31" ht="45" hidden="1" customHeight="1">
      <c r="A114" s="5"/>
      <c r="D114" s="3">
        <v>60</v>
      </c>
      <c r="E114" s="3" t="s">
        <v>627</v>
      </c>
      <c r="F114" s="39">
        <f>_xlfn.XLOOKUP(TotalResum[[#This Row],[No]],Respuesta!C:C,Respuesta!A:A)</f>
        <v>3.4</v>
      </c>
      <c r="G114" s="33" t="s">
        <v>80</v>
      </c>
      <c r="H114" s="33" t="s">
        <v>359</v>
      </c>
      <c r="I114" s="33" t="s">
        <v>248</v>
      </c>
      <c r="J114" s="32"/>
      <c r="K114" s="32" t="str">
        <f>IF(_xlfn.XLOOKUP(TotalResum[[#This Row],[No]],$Z:$Z,$Y:$Y) = "Si","Si","Null")</f>
        <v>Null</v>
      </c>
      <c r="M114" s="5"/>
      <c r="N114" s="5"/>
      <c r="O114" s="5"/>
      <c r="P114" s="5"/>
      <c r="Q114" s="5"/>
      <c r="R114" s="5"/>
      <c r="S114" s="5"/>
      <c r="X114" t="str">
        <v>1042</v>
      </c>
      <c r="Y114" s="27" t="str">
        <f>_xlfn.XLOOKUP(X114,Respuesta!B:B,Respuesta!H:H)</f>
        <v>Si</v>
      </c>
      <c r="Z114" s="27">
        <f>_xlfn.XLOOKUP(X114,Respuesta!B:B,Respuesta!C:C)</f>
        <v>104</v>
      </c>
      <c r="AC114" t="str">
        <v>1482</v>
      </c>
      <c r="AE114">
        <v>148</v>
      </c>
    </row>
    <row r="115" spans="1:31" ht="45" hidden="1" customHeight="1">
      <c r="A115" s="5"/>
      <c r="D115" s="3">
        <v>61</v>
      </c>
      <c r="E115" s="3" t="s">
        <v>627</v>
      </c>
      <c r="F115" s="39">
        <f>_xlfn.XLOOKUP(TotalResum[[#This Row],[No]],Respuesta!C:C,Respuesta!A:A)</f>
        <v>3.5</v>
      </c>
      <c r="G115" s="33" t="s">
        <v>81</v>
      </c>
      <c r="H115" s="33" t="s">
        <v>348</v>
      </c>
      <c r="I115" s="33" t="s">
        <v>499</v>
      </c>
      <c r="J115" s="32"/>
      <c r="K115" s="32" t="str">
        <f>IF(_xlfn.XLOOKUP(TotalResum[[#This Row],[No]],$Z:$Z,$Y:$Y) = "Si","Si","Null")</f>
        <v>Si</v>
      </c>
      <c r="M115" s="5"/>
      <c r="N115" s="5"/>
      <c r="O115" s="5"/>
      <c r="P115" s="5"/>
      <c r="Q115" s="5"/>
      <c r="R115" s="5"/>
      <c r="S115" s="5"/>
      <c r="X115" t="str">
        <v>1052</v>
      </c>
      <c r="Y115" s="27" t="str">
        <f>_xlfn.XLOOKUP(X115,Respuesta!B:B,Respuesta!H:H)</f>
        <v>Si</v>
      </c>
      <c r="Z115" s="27">
        <f>_xlfn.XLOOKUP(X115,Respuesta!B:B,Respuesta!C:C)</f>
        <v>105</v>
      </c>
      <c r="AC115" t="str">
        <v>1492</v>
      </c>
      <c r="AE115">
        <v>149</v>
      </c>
    </row>
    <row r="116" spans="1:31" ht="45" customHeight="1">
      <c r="A116" s="5"/>
      <c r="D116" s="3">
        <v>61</v>
      </c>
      <c r="E116" s="3" t="s">
        <v>627</v>
      </c>
      <c r="F116" s="39">
        <f>_xlfn.XLOOKUP(TotalResum[[#This Row],[No]],Respuesta!C:C,Respuesta!A:A)</f>
        <v>3.5</v>
      </c>
      <c r="G116" s="33" t="s">
        <v>81</v>
      </c>
      <c r="H116" s="33" t="s">
        <v>362</v>
      </c>
      <c r="I116" s="33" t="s">
        <v>500</v>
      </c>
      <c r="J116" s="118"/>
      <c r="K116" s="32" t="str">
        <f>IF(_xlfn.XLOOKUP(TotalResum[[#This Row],[No]],$Z:$Z,$Y:$Y) = "Si","Si","Null")</f>
        <v>Si</v>
      </c>
      <c r="M116" s="5"/>
      <c r="N116" s="5"/>
      <c r="O116" s="5"/>
      <c r="P116" s="5"/>
      <c r="Q116" s="5"/>
      <c r="R116" s="5"/>
      <c r="S116" s="5"/>
      <c r="X116" t="str">
        <v>1062</v>
      </c>
      <c r="Y116" s="27" t="str">
        <f>_xlfn.XLOOKUP(X116,Respuesta!B:B,Respuesta!H:H)</f>
        <v>Si</v>
      </c>
      <c r="Z116" s="27">
        <f>_xlfn.XLOOKUP(X116,Respuesta!B:B,Respuesta!C:C)</f>
        <v>106</v>
      </c>
      <c r="AC116" t="str">
        <v>1502</v>
      </c>
      <c r="AE116">
        <v>150</v>
      </c>
    </row>
    <row r="117" spans="1:31" ht="45" hidden="1" customHeight="1">
      <c r="A117" s="5"/>
      <c r="D117" s="3">
        <v>62</v>
      </c>
      <c r="E117" s="3" t="s">
        <v>627</v>
      </c>
      <c r="F117" s="39">
        <f>_xlfn.XLOOKUP(TotalResum[[#This Row],[No]],Respuesta!C:C,Respuesta!A:A)</f>
        <v>3.5</v>
      </c>
      <c r="G117" s="33" t="s">
        <v>82</v>
      </c>
      <c r="H117" s="33" t="s">
        <v>350</v>
      </c>
      <c r="I117" s="33" t="s">
        <v>501</v>
      </c>
      <c r="J117" s="32"/>
      <c r="K117" s="32" t="str">
        <f>IF(_xlfn.XLOOKUP(TotalResum[[#This Row],[No]],$Z:$Z,$Y:$Y) = "Si","Si","Null")</f>
        <v>Si</v>
      </c>
      <c r="M117" s="5"/>
      <c r="N117" s="5"/>
      <c r="O117" s="5"/>
      <c r="P117" s="5"/>
      <c r="Q117" s="5"/>
      <c r="R117" s="5"/>
      <c r="S117" s="5"/>
      <c r="X117" t="str">
        <v>1071</v>
      </c>
      <c r="Y117" s="27" t="str">
        <f>_xlfn.XLOOKUP(X117,Respuesta!B:B,Respuesta!H:H)</f>
        <v>Si</v>
      </c>
      <c r="Z117" s="27">
        <f>_xlfn.XLOOKUP(X117,Respuesta!B:B,Respuesta!C:C)</f>
        <v>107</v>
      </c>
      <c r="AC117" t="str">
        <v>1512</v>
      </c>
      <c r="AE117">
        <v>151</v>
      </c>
    </row>
    <row r="118" spans="1:31" ht="45" hidden="1" customHeight="1">
      <c r="A118" s="5"/>
      <c r="D118" s="3">
        <v>62</v>
      </c>
      <c r="E118" s="3" t="s">
        <v>627</v>
      </c>
      <c r="F118" s="39">
        <f>_xlfn.XLOOKUP(TotalResum[[#This Row],[No]],Respuesta!C:C,Respuesta!A:A)</f>
        <v>3.5</v>
      </c>
      <c r="G118" s="33" t="s">
        <v>82</v>
      </c>
      <c r="H118" s="33" t="s">
        <v>354</v>
      </c>
      <c r="I118" s="33" t="s">
        <v>502</v>
      </c>
      <c r="J118" s="32"/>
      <c r="K118" s="32" t="str">
        <f>IF(_xlfn.XLOOKUP(TotalResum[[#This Row],[No]],$Z:$Z,$Y:$Y) = "Si","Si","Null")</f>
        <v>Si</v>
      </c>
      <c r="M118" s="5"/>
      <c r="N118" s="5"/>
      <c r="O118" s="5"/>
      <c r="P118" s="5"/>
      <c r="Q118" s="5"/>
      <c r="R118" s="5"/>
      <c r="S118" s="5"/>
      <c r="X118" t="str">
        <v>1082</v>
      </c>
      <c r="Y118" s="27" t="str">
        <f>_xlfn.XLOOKUP(X118,Respuesta!B:B,Respuesta!H:H)</f>
        <v>Si</v>
      </c>
      <c r="Z118" s="27">
        <f>_xlfn.XLOOKUP(X118,Respuesta!B:B,Respuesta!C:C)</f>
        <v>108</v>
      </c>
      <c r="AC118" t="str">
        <v>1521</v>
      </c>
      <c r="AE118">
        <v>152</v>
      </c>
    </row>
    <row r="119" spans="1:31" ht="45" customHeight="1">
      <c r="A119" s="5"/>
      <c r="D119" s="3">
        <v>62</v>
      </c>
      <c r="E119" s="3" t="s">
        <v>627</v>
      </c>
      <c r="F119" s="39">
        <f>_xlfn.XLOOKUP(TotalResum[[#This Row],[No]],Respuesta!C:C,Respuesta!A:A)</f>
        <v>3.5</v>
      </c>
      <c r="G119" s="33" t="s">
        <v>82</v>
      </c>
      <c r="H119" s="33" t="s">
        <v>362</v>
      </c>
      <c r="I119" s="33" t="s">
        <v>503</v>
      </c>
      <c r="J119" s="118"/>
      <c r="K119" s="32" t="str">
        <f>IF(_xlfn.XLOOKUP(TotalResum[[#This Row],[No]],$Z:$Z,$Y:$Y) = "Si","Si","Null")</f>
        <v>Si</v>
      </c>
      <c r="M119" s="5"/>
      <c r="N119" s="5"/>
      <c r="O119" s="5"/>
      <c r="P119" s="5"/>
      <c r="Q119" s="5"/>
      <c r="R119" s="5"/>
      <c r="S119" s="5"/>
      <c r="X119" t="str">
        <v>1092</v>
      </c>
      <c r="Y119" s="27" t="str">
        <f>_xlfn.XLOOKUP(X119,Respuesta!B:B,Respuesta!H:H)</f>
        <v>Si</v>
      </c>
      <c r="Z119" s="27">
        <f>_xlfn.XLOOKUP(X119,Respuesta!B:B,Respuesta!C:C)</f>
        <v>109</v>
      </c>
      <c r="AC119" t="str">
        <v>1532</v>
      </c>
      <c r="AE119">
        <v>153</v>
      </c>
    </row>
    <row r="120" spans="1:31" ht="45" hidden="1" customHeight="1">
      <c r="A120" s="5"/>
      <c r="D120" s="3">
        <v>63</v>
      </c>
      <c r="E120" s="3" t="s">
        <v>627</v>
      </c>
      <c r="F120" s="39">
        <f>_xlfn.XLOOKUP(TotalResum[[#This Row],[No]],Respuesta!C:C,Respuesta!A:A)</f>
        <v>3.5</v>
      </c>
      <c r="G120" s="33" t="s">
        <v>83</v>
      </c>
      <c r="H120" s="33" t="s">
        <v>350</v>
      </c>
      <c r="I120" s="33" t="s">
        <v>251</v>
      </c>
      <c r="J120" s="32"/>
      <c r="K120" s="32" t="str">
        <f>IF(_xlfn.XLOOKUP(TotalResum[[#This Row],[No]],$Z:$Z,$Y:$Y) = "Si","Si","Null")</f>
        <v>Si</v>
      </c>
      <c r="M120" s="5"/>
      <c r="N120" s="5"/>
      <c r="O120" s="5"/>
      <c r="P120" s="5"/>
      <c r="Q120" s="5"/>
      <c r="R120" s="5"/>
      <c r="S120" s="5"/>
      <c r="X120" t="str">
        <v>1101</v>
      </c>
      <c r="Y120" s="27" t="str">
        <f>_xlfn.XLOOKUP(X120,Respuesta!B:B,Respuesta!H:H)</f>
        <v>Si</v>
      </c>
      <c r="Z120" s="27">
        <f>_xlfn.XLOOKUP(X120,Respuesta!B:B,Respuesta!C:C)</f>
        <v>110</v>
      </c>
      <c r="AC120" t="str">
        <v>1542</v>
      </c>
      <c r="AE120">
        <v>154</v>
      </c>
    </row>
    <row r="121" spans="1:31" ht="45" customHeight="1">
      <c r="A121" s="5"/>
      <c r="D121" s="3">
        <v>64</v>
      </c>
      <c r="E121" s="3" t="s">
        <v>627</v>
      </c>
      <c r="F121" s="39">
        <f>_xlfn.XLOOKUP(TotalResum[[#This Row],[No]],Respuesta!C:C,Respuesta!A:A)</f>
        <v>3.6</v>
      </c>
      <c r="G121" s="33" t="s">
        <v>84</v>
      </c>
      <c r="H121" s="33" t="s">
        <v>362</v>
      </c>
      <c r="I121" s="33" t="s">
        <v>252</v>
      </c>
      <c r="J121" s="118"/>
      <c r="K121" s="32" t="str">
        <f>IF(_xlfn.XLOOKUP(TotalResum[[#This Row],[No]],$Z:$Z,$Y:$Y) = "Si","Si","Null")</f>
        <v>Si</v>
      </c>
      <c r="M121" s="5"/>
      <c r="N121" s="5"/>
      <c r="O121" s="5"/>
      <c r="P121" s="5"/>
      <c r="Q121" s="5"/>
      <c r="R121" s="5"/>
      <c r="S121" s="5"/>
      <c r="X121" t="str">
        <v>1112</v>
      </c>
      <c r="Y121" s="27" t="str">
        <f>_xlfn.XLOOKUP(X121,Respuesta!B:B,Respuesta!H:H)</f>
        <v>Si</v>
      </c>
      <c r="Z121" s="27">
        <f>_xlfn.XLOOKUP(X121,Respuesta!B:B,Respuesta!C:C)</f>
        <v>111</v>
      </c>
      <c r="AC121" t="str">
        <v>1551</v>
      </c>
      <c r="AE121">
        <v>155</v>
      </c>
    </row>
    <row r="122" spans="1:31" ht="45" hidden="1" customHeight="1">
      <c r="A122" s="5"/>
      <c r="D122" s="3">
        <v>65</v>
      </c>
      <c r="E122" s="3" t="s">
        <v>627</v>
      </c>
      <c r="F122" s="39">
        <f>_xlfn.XLOOKUP(TotalResum[[#This Row],[No]],Respuesta!C:C,Respuesta!A:A)</f>
        <v>3.6</v>
      </c>
      <c r="G122" s="33" t="s">
        <v>85</v>
      </c>
      <c r="H122" s="33" t="s">
        <v>350</v>
      </c>
      <c r="I122" s="33" t="s">
        <v>253</v>
      </c>
      <c r="J122" s="32"/>
      <c r="K122" s="32" t="str">
        <f>IF(_xlfn.XLOOKUP(TotalResum[[#This Row],[No]],$Z:$Z,$Y:$Y) = "Si","Si","Null")</f>
        <v>Si</v>
      </c>
      <c r="M122" s="5"/>
      <c r="N122" s="5"/>
      <c r="O122" s="5"/>
      <c r="P122" s="5"/>
      <c r="Q122" s="5"/>
      <c r="R122" s="5"/>
      <c r="S122" s="5"/>
      <c r="X122" t="str">
        <v>1122</v>
      </c>
      <c r="Y122" s="27" t="str">
        <f>_xlfn.XLOOKUP(X122,Respuesta!B:B,Respuesta!H:H)</f>
        <v>Si</v>
      </c>
      <c r="Z122" s="27">
        <f>_xlfn.XLOOKUP(X122,Respuesta!B:B,Respuesta!C:C)</f>
        <v>112</v>
      </c>
      <c r="AC122" t="str">
        <v>1562</v>
      </c>
      <c r="AE122">
        <v>156</v>
      </c>
    </row>
    <row r="123" spans="1:31" ht="45" hidden="1" customHeight="1">
      <c r="A123" s="5"/>
      <c r="D123" s="3">
        <v>66</v>
      </c>
      <c r="E123" s="3" t="s">
        <v>628</v>
      </c>
      <c r="F123" s="39">
        <f>_xlfn.XLOOKUP(TotalResum[[#This Row],[No]],Respuesta!C:C,Respuesta!A:A)</f>
        <v>4.0999999999999996</v>
      </c>
      <c r="G123" s="33" t="s">
        <v>86</v>
      </c>
      <c r="H123" s="33" t="s">
        <v>348</v>
      </c>
      <c r="I123" s="33" t="s">
        <v>254</v>
      </c>
      <c r="J123" s="32"/>
      <c r="K123" s="32" t="str">
        <f>IF(_xlfn.XLOOKUP(TotalResum[[#This Row],[No]],$Z:$Z,$Y:$Y) = "Si","Si","Null")</f>
        <v>Si</v>
      </c>
      <c r="M123" s="5"/>
      <c r="N123" s="5"/>
      <c r="O123" s="5"/>
      <c r="P123" s="5"/>
      <c r="Q123" s="5"/>
      <c r="R123" s="5"/>
      <c r="S123" s="5"/>
      <c r="X123" t="str" cm="1">
        <f t="array" ref="X123:X131">+_xlfn._xlws.FILTER('P 6.B'!$V:$V,'P 6.B'!$V:$V &lt;&gt;"")</f>
        <v>1132</v>
      </c>
      <c r="Y123" s="27" t="str">
        <f>_xlfn.XLOOKUP(X123,Respuesta!B:B,Respuesta!H:H)</f>
        <v>Si</v>
      </c>
      <c r="Z123" s="27">
        <f>_xlfn.XLOOKUP(X123,Respuesta!B:B,Respuesta!C:C)</f>
        <v>113</v>
      </c>
      <c r="AC123" t="str">
        <v>1572</v>
      </c>
      <c r="AE123">
        <v>157</v>
      </c>
    </row>
    <row r="124" spans="1:31" ht="45" hidden="1" customHeight="1">
      <c r="A124" s="5"/>
      <c r="D124" s="3">
        <v>67</v>
      </c>
      <c r="E124" s="3" t="s">
        <v>628</v>
      </c>
      <c r="F124" s="39">
        <f>_xlfn.XLOOKUP(TotalResum[[#This Row],[No]],Respuesta!C:C,Respuesta!A:A)</f>
        <v>4.0999999999999996</v>
      </c>
      <c r="G124" s="33" t="s">
        <v>87</v>
      </c>
      <c r="H124" s="33" t="s">
        <v>354</v>
      </c>
      <c r="I124" s="33" t="s">
        <v>504</v>
      </c>
      <c r="J124" s="32"/>
      <c r="K124" s="32" t="str">
        <f>IF(_xlfn.XLOOKUP(TotalResum[[#This Row],[No]],$Z:$Z,$Y:$Y) = "Si","Si","Null")</f>
        <v>Si</v>
      </c>
      <c r="M124" s="5"/>
      <c r="N124" s="5"/>
      <c r="O124" s="5"/>
      <c r="P124" s="5"/>
      <c r="Q124" s="5"/>
      <c r="R124" s="5"/>
      <c r="S124" s="5"/>
      <c r="X124" t="str">
        <v>1142</v>
      </c>
      <c r="Y124" s="27" t="str">
        <f>_xlfn.XLOOKUP(X124,Respuesta!B:B,Respuesta!H:H)</f>
        <v>Si</v>
      </c>
      <c r="Z124" s="27">
        <f>_xlfn.XLOOKUP(X124,Respuesta!B:B,Respuesta!C:C)</f>
        <v>114</v>
      </c>
      <c r="AC124" t="str">
        <v>1582</v>
      </c>
      <c r="AE124">
        <v>158</v>
      </c>
    </row>
    <row r="125" spans="1:31" ht="45" hidden="1" customHeight="1">
      <c r="A125" s="5"/>
      <c r="D125" s="3">
        <v>67</v>
      </c>
      <c r="E125" s="3" t="s">
        <v>628</v>
      </c>
      <c r="F125" s="39">
        <f>_xlfn.XLOOKUP(TotalResum[[#This Row],[No]],Respuesta!C:C,Respuesta!A:A)</f>
        <v>4.0999999999999996</v>
      </c>
      <c r="G125" s="33" t="s">
        <v>87</v>
      </c>
      <c r="H125" s="33" t="s">
        <v>348</v>
      </c>
      <c r="I125" s="33" t="s">
        <v>505</v>
      </c>
      <c r="J125" s="32"/>
      <c r="K125" s="32" t="str">
        <f>IF(_xlfn.XLOOKUP(TotalResum[[#This Row],[No]],$Z:$Z,$Y:$Y) = "Si","Si","Null")</f>
        <v>Si</v>
      </c>
      <c r="M125" s="5"/>
      <c r="N125" s="5"/>
      <c r="O125" s="5"/>
      <c r="P125" s="5"/>
      <c r="Q125" s="5"/>
      <c r="R125" s="5"/>
      <c r="S125" s="5"/>
      <c r="X125" t="str">
        <v>1152</v>
      </c>
      <c r="Y125" s="27" t="str">
        <f>_xlfn.XLOOKUP(X125,Respuesta!B:B,Respuesta!H:H)</f>
        <v>Si</v>
      </c>
      <c r="Z125" s="27">
        <f>_xlfn.XLOOKUP(X125,Respuesta!B:B,Respuesta!C:C)</f>
        <v>115</v>
      </c>
      <c r="AC125" t="str">
        <v>1592</v>
      </c>
      <c r="AE125">
        <v>159</v>
      </c>
    </row>
    <row r="126" spans="1:31" ht="45" hidden="1" customHeight="1">
      <c r="A126" s="5"/>
      <c r="D126" s="3">
        <v>68</v>
      </c>
      <c r="E126" s="3" t="s">
        <v>628</v>
      </c>
      <c r="F126" s="39">
        <f>_xlfn.XLOOKUP(TotalResum[[#This Row],[No]],Respuesta!C:C,Respuesta!A:A)</f>
        <v>4.0999999999999996</v>
      </c>
      <c r="G126" s="33" t="s">
        <v>88</v>
      </c>
      <c r="H126" s="33" t="s">
        <v>354</v>
      </c>
      <c r="I126" s="33" t="s">
        <v>506</v>
      </c>
      <c r="J126" s="32"/>
      <c r="K126" s="32" t="str">
        <f>IF(_xlfn.XLOOKUP(TotalResum[[#This Row],[No]],$Z:$Z,$Y:$Y) = "Si","Si","Null")</f>
        <v>Si</v>
      </c>
      <c r="M126" s="5"/>
      <c r="N126" s="5"/>
      <c r="O126" s="5"/>
      <c r="P126" s="5"/>
      <c r="Q126" s="5"/>
      <c r="R126" s="5"/>
      <c r="S126" s="5"/>
      <c r="X126" t="str">
        <v>1162</v>
      </c>
      <c r="Y126" s="27" t="str">
        <f>_xlfn.XLOOKUP(X126,Respuesta!B:B,Respuesta!H:H)</f>
        <v>Si</v>
      </c>
      <c r="Z126" s="27">
        <f>_xlfn.XLOOKUP(X126,Respuesta!B:B,Respuesta!C:C)</f>
        <v>116</v>
      </c>
      <c r="AC126" t="str">
        <v>1602</v>
      </c>
      <c r="AE126">
        <v>160</v>
      </c>
    </row>
    <row r="127" spans="1:31" ht="45" hidden="1" customHeight="1">
      <c r="A127" s="5"/>
      <c r="D127" s="3">
        <v>68</v>
      </c>
      <c r="E127" s="3" t="s">
        <v>628</v>
      </c>
      <c r="F127" s="39">
        <f>_xlfn.XLOOKUP(TotalResum[[#This Row],[No]],Respuesta!C:C,Respuesta!A:A)</f>
        <v>4.0999999999999996</v>
      </c>
      <c r="G127" s="33" t="s">
        <v>88</v>
      </c>
      <c r="H127" s="33" t="s">
        <v>348</v>
      </c>
      <c r="I127" s="33" t="s">
        <v>507</v>
      </c>
      <c r="J127" s="32"/>
      <c r="K127" s="32" t="str">
        <f>IF(_xlfn.XLOOKUP(TotalResum[[#This Row],[No]],$Z:$Z,$Y:$Y) = "Si","Si","Null")</f>
        <v>Si</v>
      </c>
      <c r="M127" s="5"/>
      <c r="N127" s="5"/>
      <c r="O127" s="5"/>
      <c r="P127" s="5"/>
      <c r="Q127" s="5"/>
      <c r="R127" s="5"/>
      <c r="S127" s="5"/>
      <c r="X127" t="str">
        <v>1172</v>
      </c>
      <c r="Y127" s="27" t="str">
        <f>_xlfn.XLOOKUP(X127,Respuesta!B:B,Respuesta!H:H)</f>
        <v>Si</v>
      </c>
      <c r="Z127" s="27">
        <f>_xlfn.XLOOKUP(X127,Respuesta!B:B,Respuesta!C:C)</f>
        <v>117</v>
      </c>
      <c r="AC127" t="str">
        <v>1612</v>
      </c>
      <c r="AE127">
        <v>161</v>
      </c>
    </row>
    <row r="128" spans="1:31" ht="45" customHeight="1">
      <c r="A128" s="5"/>
      <c r="D128" s="3">
        <v>69</v>
      </c>
      <c r="E128" s="3" t="s">
        <v>628</v>
      </c>
      <c r="F128" s="39">
        <f>_xlfn.XLOOKUP(TotalResum[[#This Row],[No]],Respuesta!C:C,Respuesta!A:A)</f>
        <v>4.2</v>
      </c>
      <c r="G128" s="33" t="s">
        <v>89</v>
      </c>
      <c r="H128" s="33" t="s">
        <v>362</v>
      </c>
      <c r="I128" s="33" t="s">
        <v>257</v>
      </c>
      <c r="J128" s="118"/>
      <c r="K128" s="32" t="str">
        <f>IF(_xlfn.XLOOKUP(TotalResum[[#This Row],[No]],$Z:$Z,$Y:$Y) = "Si","Si","Null")</f>
        <v>Si</v>
      </c>
      <c r="M128" s="5"/>
      <c r="N128" s="5"/>
      <c r="O128" s="5"/>
      <c r="P128" s="5"/>
      <c r="Q128" s="5"/>
      <c r="R128" s="5"/>
      <c r="S128" s="5"/>
      <c r="X128" t="str">
        <v>1182</v>
      </c>
      <c r="Y128" s="27" t="str">
        <f>_xlfn.XLOOKUP(X128,Respuesta!B:B,Respuesta!H:H)</f>
        <v>Si</v>
      </c>
      <c r="Z128" s="27">
        <f>_xlfn.XLOOKUP(X128,Respuesta!B:B,Respuesta!C:C)</f>
        <v>118</v>
      </c>
      <c r="AC128" t="str">
        <v>1621</v>
      </c>
      <c r="AE128">
        <v>162</v>
      </c>
    </row>
    <row r="129" spans="1:31" ht="45" hidden="1" customHeight="1">
      <c r="A129" s="5"/>
      <c r="D129" s="3">
        <v>70</v>
      </c>
      <c r="E129" s="3" t="s">
        <v>628</v>
      </c>
      <c r="F129" s="39">
        <f>_xlfn.XLOOKUP(TotalResum[[#This Row],[No]],Respuesta!C:C,Respuesta!A:A)</f>
        <v>4.2</v>
      </c>
      <c r="G129" s="33" t="s">
        <v>90</v>
      </c>
      <c r="H129" s="33" t="s">
        <v>350</v>
      </c>
      <c r="I129" s="33" t="s">
        <v>258</v>
      </c>
      <c r="J129" s="32"/>
      <c r="K129" s="32" t="str">
        <f>IF(_xlfn.XLOOKUP(TotalResum[[#This Row],[No]],$Z:$Z,$Y:$Y) = "Si","Si","Null")</f>
        <v>Si</v>
      </c>
      <c r="M129" s="5"/>
      <c r="N129" s="5"/>
      <c r="O129" s="5"/>
      <c r="P129" s="5"/>
      <c r="Q129" s="5"/>
      <c r="R129" s="5"/>
      <c r="S129" s="5"/>
      <c r="X129" t="str">
        <v>1192</v>
      </c>
      <c r="Y129" s="27" t="str">
        <f>_xlfn.XLOOKUP(X129,Respuesta!B:B,Respuesta!H:H)</f>
        <v>Si</v>
      </c>
      <c r="Z129" s="27">
        <f>_xlfn.XLOOKUP(X129,Respuesta!B:B,Respuesta!C:C)</f>
        <v>119</v>
      </c>
      <c r="AC129" t="str">
        <v>1632</v>
      </c>
      <c r="AE129">
        <v>163</v>
      </c>
    </row>
    <row r="130" spans="1:31" ht="45" hidden="1" customHeight="1">
      <c r="A130" s="5"/>
      <c r="D130" s="3">
        <v>71</v>
      </c>
      <c r="E130" s="3" t="s">
        <v>628</v>
      </c>
      <c r="F130" s="39">
        <f>_xlfn.XLOOKUP(TotalResum[[#This Row],[No]],Respuesta!C:C,Respuesta!A:A)</f>
        <v>4.2</v>
      </c>
      <c r="G130" s="33" t="s">
        <v>91</v>
      </c>
      <c r="H130" s="33" t="s">
        <v>350</v>
      </c>
      <c r="I130" s="33" t="s">
        <v>259</v>
      </c>
      <c r="J130" s="32"/>
      <c r="K130" s="32" t="str">
        <f>IF(_xlfn.XLOOKUP(TotalResum[[#This Row],[No]],$Z:$Z,$Y:$Y) = "Si","Si","Null")</f>
        <v>Si</v>
      </c>
      <c r="M130" s="5"/>
      <c r="N130" s="5"/>
      <c r="O130" s="5"/>
      <c r="P130" s="5"/>
      <c r="Q130" s="5"/>
      <c r="R130" s="5"/>
      <c r="S130" s="5"/>
      <c r="X130" t="str">
        <v>1201</v>
      </c>
      <c r="Y130" s="27" t="str">
        <f>_xlfn.XLOOKUP(X130,Respuesta!B:B,Respuesta!H:H)</f>
        <v>Si</v>
      </c>
      <c r="Z130" s="27">
        <f>_xlfn.XLOOKUP(X130,Respuesta!B:B,Respuesta!C:C)</f>
        <v>120</v>
      </c>
      <c r="AC130" t="str">
        <v>1652</v>
      </c>
      <c r="AE130">
        <v>165</v>
      </c>
    </row>
    <row r="131" spans="1:31" ht="45" hidden="1" customHeight="1">
      <c r="A131" s="5"/>
      <c r="D131" s="3">
        <v>72</v>
      </c>
      <c r="E131" s="3" t="s">
        <v>628</v>
      </c>
      <c r="F131" s="39">
        <f>_xlfn.XLOOKUP(TotalResum[[#This Row],[No]],Respuesta!C:C,Respuesta!A:A)</f>
        <v>4.2</v>
      </c>
      <c r="G131" s="33" t="s">
        <v>92</v>
      </c>
      <c r="H131" s="33" t="s">
        <v>359</v>
      </c>
      <c r="I131" s="33" t="s">
        <v>508</v>
      </c>
      <c r="J131" s="32"/>
      <c r="K131" s="32" t="str">
        <f>IF(_xlfn.XLOOKUP(TotalResum[[#This Row],[No]],$Z:$Z,$Y:$Y) = "Si","Si","Null")</f>
        <v>Si</v>
      </c>
      <c r="M131" s="5"/>
      <c r="N131" s="5"/>
      <c r="O131" s="5"/>
      <c r="P131" s="5"/>
      <c r="Q131" s="5"/>
      <c r="R131" s="5"/>
      <c r="S131" s="5"/>
      <c r="X131" t="str">
        <v>1212</v>
      </c>
      <c r="Y131" s="27" t="str">
        <f>_xlfn.XLOOKUP(X131,Respuesta!B:B,Respuesta!H:H)</f>
        <v>Si</v>
      </c>
      <c r="Z131" s="27">
        <f>_xlfn.XLOOKUP(X131,Respuesta!B:B,Respuesta!C:C)</f>
        <v>121</v>
      </c>
      <c r="AC131" t="str">
        <v>1662</v>
      </c>
      <c r="AE131">
        <v>166</v>
      </c>
    </row>
    <row r="132" spans="1:31" ht="45" customHeight="1">
      <c r="A132" s="5"/>
      <c r="D132" s="3">
        <v>72</v>
      </c>
      <c r="E132" s="3" t="s">
        <v>628</v>
      </c>
      <c r="F132" s="39">
        <f>_xlfn.XLOOKUP(TotalResum[[#This Row],[No]],Respuesta!C:C,Respuesta!A:A)</f>
        <v>4.2</v>
      </c>
      <c r="G132" s="33" t="s">
        <v>92</v>
      </c>
      <c r="H132" s="33" t="s">
        <v>362</v>
      </c>
      <c r="I132" s="33" t="s">
        <v>509</v>
      </c>
      <c r="J132" s="118"/>
      <c r="K132" s="32" t="str">
        <f>IF(_xlfn.XLOOKUP(TotalResum[[#This Row],[No]],$Z:$Z,$Y:$Y) = "Si","Si","Null")</f>
        <v>Si</v>
      </c>
      <c r="M132" s="5"/>
      <c r="N132" s="5"/>
      <c r="O132" s="5"/>
      <c r="P132" s="5"/>
      <c r="Q132" s="5"/>
      <c r="R132" s="5"/>
      <c r="S132" s="5"/>
      <c r="X132" t="str" cm="1">
        <f t="array" ref="X132:X139">+_xlfn._xlws.FILTER('P 7'!$V:$V,'P 7'!$V:$V &lt;&gt;"")</f>
        <v>1221</v>
      </c>
      <c r="Y132" s="27" t="str">
        <f>_xlfn.XLOOKUP(X132,Respuesta!B:B,Respuesta!H:H)</f>
        <v/>
      </c>
      <c r="Z132" s="27">
        <f>_xlfn.XLOOKUP(X132,Respuesta!B:B,Respuesta!C:C)</f>
        <v>122</v>
      </c>
      <c r="AC132" t="str">
        <v>1672</v>
      </c>
      <c r="AE132">
        <v>167</v>
      </c>
    </row>
    <row r="133" spans="1:31" ht="45" hidden="1" customHeight="1">
      <c r="A133" s="5"/>
      <c r="D133" s="3">
        <v>73</v>
      </c>
      <c r="E133" s="3" t="s">
        <v>628</v>
      </c>
      <c r="F133" s="39">
        <f>_xlfn.XLOOKUP(TotalResum[[#This Row],[No]],Respuesta!C:C,Respuesta!A:A)</f>
        <v>4.3</v>
      </c>
      <c r="G133" s="33" t="s">
        <v>93</v>
      </c>
      <c r="H133" s="33" t="s">
        <v>350</v>
      </c>
      <c r="I133" s="33" t="s">
        <v>510</v>
      </c>
      <c r="J133" s="32"/>
      <c r="K133" s="32" t="str">
        <f>IF(_xlfn.XLOOKUP(TotalResum[[#This Row],[No]],$Z:$Z,$Y:$Y) = "Si","Si","Null")</f>
        <v>Si</v>
      </c>
      <c r="M133" s="5"/>
      <c r="N133" s="5"/>
      <c r="O133" s="5"/>
      <c r="P133" s="5"/>
      <c r="Q133" s="5"/>
      <c r="R133" s="5"/>
      <c r="S133" s="5"/>
      <c r="X133" t="str">
        <v>1232</v>
      </c>
      <c r="Y133" s="27" t="str">
        <f>_xlfn.XLOOKUP(X133,Respuesta!B:B,Respuesta!H:H)</f>
        <v>Si</v>
      </c>
      <c r="Z133" s="27">
        <f>_xlfn.XLOOKUP(X133,Respuesta!B:B,Respuesta!C:C)</f>
        <v>123</v>
      </c>
      <c r="AC133" t="str">
        <v>1681</v>
      </c>
      <c r="AE133">
        <v>168</v>
      </c>
    </row>
    <row r="134" spans="1:31" ht="45" hidden="1" customHeight="1">
      <c r="A134" s="5"/>
      <c r="D134" s="3">
        <v>73</v>
      </c>
      <c r="E134" s="3" t="s">
        <v>628</v>
      </c>
      <c r="F134" s="39">
        <f>_xlfn.XLOOKUP(TotalResum[[#This Row],[No]],Respuesta!C:C,Respuesta!A:A)</f>
        <v>4.3</v>
      </c>
      <c r="G134" s="33" t="s">
        <v>93</v>
      </c>
      <c r="H134" s="33" t="s">
        <v>348</v>
      </c>
      <c r="I134" s="33" t="s">
        <v>511</v>
      </c>
      <c r="J134" s="32"/>
      <c r="K134" s="32" t="str">
        <f>IF(_xlfn.XLOOKUP(TotalResum[[#This Row],[No]],$Z:$Z,$Y:$Y) = "Si","Si","Null")</f>
        <v>Si</v>
      </c>
      <c r="M134" s="5"/>
      <c r="N134" s="5"/>
      <c r="O134" s="5"/>
      <c r="P134" s="5"/>
      <c r="Q134" s="5"/>
      <c r="R134" s="5"/>
      <c r="S134" s="5"/>
      <c r="X134" t="str">
        <v>1242</v>
      </c>
      <c r="Y134" s="27" t="str">
        <f>_xlfn.XLOOKUP(X134,Respuesta!B:B,Respuesta!H:H)</f>
        <v>Si</v>
      </c>
      <c r="Z134" s="27">
        <f>_xlfn.XLOOKUP(X134,Respuesta!B:B,Respuesta!C:C)</f>
        <v>124</v>
      </c>
      <c r="AC134" t="str">
        <v>1692</v>
      </c>
      <c r="AE134">
        <v>169</v>
      </c>
    </row>
    <row r="135" spans="1:31" ht="45" hidden="1" customHeight="1">
      <c r="A135" s="5"/>
      <c r="D135" s="3">
        <v>74</v>
      </c>
      <c r="E135" s="3" t="s">
        <v>628</v>
      </c>
      <c r="F135" s="39">
        <f>_xlfn.XLOOKUP(TotalResum[[#This Row],[No]],Respuesta!C:C,Respuesta!A:A)</f>
        <v>4.4000000000000004</v>
      </c>
      <c r="G135" s="33" t="s">
        <v>94</v>
      </c>
      <c r="H135" s="33" t="s">
        <v>350</v>
      </c>
      <c r="I135" s="33" t="s">
        <v>512</v>
      </c>
      <c r="J135" s="32"/>
      <c r="K135" s="32" t="str">
        <f>IF(_xlfn.XLOOKUP(TotalResum[[#This Row],[No]],$Z:$Z,$Y:$Y) = "Si","Si","Null")</f>
        <v>Si</v>
      </c>
      <c r="M135" s="5"/>
      <c r="N135" s="5"/>
      <c r="O135" s="5"/>
      <c r="P135" s="5"/>
      <c r="Q135" s="5"/>
      <c r="R135" s="5"/>
      <c r="S135" s="5"/>
      <c r="X135" t="str">
        <v>1252</v>
      </c>
      <c r="Y135" s="27" t="str">
        <f>_xlfn.XLOOKUP(X135,Respuesta!B:B,Respuesta!H:H)</f>
        <v>Si</v>
      </c>
      <c r="Z135" s="27">
        <f>_xlfn.XLOOKUP(X135,Respuesta!B:B,Respuesta!C:C)</f>
        <v>125</v>
      </c>
      <c r="AC135" t="str">
        <v>1712</v>
      </c>
      <c r="AE135">
        <v>171</v>
      </c>
    </row>
    <row r="136" spans="1:31" ht="45" hidden="1" customHeight="1">
      <c r="A136" s="5"/>
      <c r="D136" s="3">
        <v>74</v>
      </c>
      <c r="E136" s="3" t="s">
        <v>628</v>
      </c>
      <c r="F136" s="39">
        <f>_xlfn.XLOOKUP(TotalResum[[#This Row],[No]],Respuesta!C:C,Respuesta!A:A)</f>
        <v>4.4000000000000004</v>
      </c>
      <c r="G136" s="33" t="s">
        <v>94</v>
      </c>
      <c r="H136" s="33" t="s">
        <v>354</v>
      </c>
      <c r="I136" s="33" t="s">
        <v>513</v>
      </c>
      <c r="J136" s="32"/>
      <c r="K136" s="32" t="str">
        <f>IF(_xlfn.XLOOKUP(TotalResum[[#This Row],[No]],$Z:$Z,$Y:$Y) = "Si","Si","Null")</f>
        <v>Si</v>
      </c>
      <c r="M136" s="5"/>
      <c r="N136" s="5"/>
      <c r="O136" s="5"/>
      <c r="P136" s="5"/>
      <c r="Q136" s="5"/>
      <c r="R136" s="5"/>
      <c r="S136" s="5"/>
      <c r="X136" t="str">
        <v>1262</v>
      </c>
      <c r="Y136" s="27" t="str">
        <f>_xlfn.XLOOKUP(X136,Respuesta!B:B,Respuesta!H:H)</f>
        <v>Si</v>
      </c>
      <c r="Z136" s="27">
        <f>_xlfn.XLOOKUP(X136,Respuesta!B:B,Respuesta!C:C)</f>
        <v>126</v>
      </c>
      <c r="AC136" t="str">
        <v>1722</v>
      </c>
      <c r="AE136">
        <v>172</v>
      </c>
    </row>
    <row r="137" spans="1:31" ht="45" customHeight="1">
      <c r="A137" s="5"/>
      <c r="D137" s="3">
        <v>74</v>
      </c>
      <c r="E137" s="3" t="s">
        <v>628</v>
      </c>
      <c r="F137" s="39">
        <f>_xlfn.XLOOKUP(TotalResum[[#This Row],[No]],Respuesta!C:C,Respuesta!A:A)</f>
        <v>4.4000000000000004</v>
      </c>
      <c r="G137" s="33" t="s">
        <v>94</v>
      </c>
      <c r="H137" s="33" t="s">
        <v>362</v>
      </c>
      <c r="I137" s="33" t="s">
        <v>514</v>
      </c>
      <c r="J137" s="118"/>
      <c r="K137" s="32" t="str">
        <f>IF(_xlfn.XLOOKUP(TotalResum[[#This Row],[No]],$Z:$Z,$Y:$Y) = "Si","Si","Null")</f>
        <v>Si</v>
      </c>
      <c r="M137" s="5"/>
      <c r="N137" s="5"/>
      <c r="O137" s="5"/>
      <c r="P137" s="5"/>
      <c r="Q137" s="5"/>
      <c r="R137" s="5"/>
      <c r="S137" s="5"/>
      <c r="X137" t="str">
        <v>1272</v>
      </c>
      <c r="Y137" s="27" t="str">
        <f>_xlfn.XLOOKUP(X137,Respuesta!B:B,Respuesta!H:H)</f>
        <v>Si</v>
      </c>
      <c r="Z137" s="27">
        <f>_xlfn.XLOOKUP(X137,Respuesta!B:B,Respuesta!C:C)</f>
        <v>127</v>
      </c>
      <c r="AC137" t="str">
        <v>1732</v>
      </c>
      <c r="AE137">
        <v>173</v>
      </c>
    </row>
    <row r="138" spans="1:31" ht="45" hidden="1" customHeight="1">
      <c r="A138" s="5"/>
      <c r="D138" s="3">
        <v>75</v>
      </c>
      <c r="E138" s="3" t="s">
        <v>628</v>
      </c>
      <c r="F138" s="39">
        <f>_xlfn.XLOOKUP(TotalResum[[#This Row],[No]],Respuesta!C:C,Respuesta!A:A)</f>
        <v>4.5</v>
      </c>
      <c r="G138" s="33" t="s">
        <v>95</v>
      </c>
      <c r="H138" s="33" t="s">
        <v>354</v>
      </c>
      <c r="I138" s="33" t="s">
        <v>262</v>
      </c>
      <c r="J138" s="32"/>
      <c r="K138" s="32" t="str">
        <f>IF(_xlfn.XLOOKUP(TotalResum[[#This Row],[No]],$Z:$Z,$Y:$Y) = "Si","Si","Null")</f>
        <v>Null</v>
      </c>
      <c r="M138" s="5"/>
      <c r="N138" s="5"/>
      <c r="O138" s="5"/>
      <c r="P138" s="5"/>
      <c r="Q138" s="5"/>
      <c r="R138" s="5"/>
      <c r="S138" s="5"/>
      <c r="X138" t="str">
        <v>1282</v>
      </c>
      <c r="Y138" s="27">
        <f>_xlfn.XLOOKUP(X138,Respuesta!B:B,Respuesta!H:H)</f>
        <v>0</v>
      </c>
      <c r="Z138" s="27">
        <f>_xlfn.XLOOKUP(X138,Respuesta!B:B,Respuesta!C:C)</f>
        <v>128</v>
      </c>
      <c r="AC138" t="str">
        <v>1742</v>
      </c>
      <c r="AE138">
        <v>174</v>
      </c>
    </row>
    <row r="139" spans="1:31" ht="45" hidden="1" customHeight="1">
      <c r="A139" s="5"/>
      <c r="D139" s="3">
        <v>76</v>
      </c>
      <c r="E139" s="3" t="s">
        <v>628</v>
      </c>
      <c r="F139" s="39">
        <f>_xlfn.XLOOKUP(TotalResum[[#This Row],[No]],Respuesta!C:C,Respuesta!A:A)</f>
        <v>4.5</v>
      </c>
      <c r="G139" s="33" t="s">
        <v>96</v>
      </c>
      <c r="H139" s="33" t="s">
        <v>350</v>
      </c>
      <c r="I139" s="33" t="s">
        <v>263</v>
      </c>
      <c r="J139" s="32"/>
      <c r="K139" s="32" t="str">
        <f>IF(_xlfn.XLOOKUP(TotalResum[[#This Row],[No]],$Z:$Z,$Y:$Y) = "Si","Si","Null")</f>
        <v>Si</v>
      </c>
      <c r="M139" s="5"/>
      <c r="N139" s="5"/>
      <c r="O139" s="5"/>
      <c r="P139" s="5"/>
      <c r="Q139" s="5"/>
      <c r="R139" s="5"/>
      <c r="S139" s="5"/>
      <c r="X139" t="str">
        <v>1292</v>
      </c>
      <c r="Y139" s="27" t="str">
        <f>_xlfn.XLOOKUP(X139,Respuesta!B:B,Respuesta!H:H)</f>
        <v>Si</v>
      </c>
      <c r="Z139" s="27">
        <f>_xlfn.XLOOKUP(X139,Respuesta!B:B,Respuesta!C:C)</f>
        <v>129</v>
      </c>
      <c r="AC139" t="str">
        <v>1752</v>
      </c>
      <c r="AE139">
        <v>175</v>
      </c>
    </row>
    <row r="140" spans="1:31" ht="45" hidden="1" customHeight="1">
      <c r="A140" s="5"/>
      <c r="D140" s="3">
        <v>77</v>
      </c>
      <c r="E140" s="3" t="s">
        <v>628</v>
      </c>
      <c r="F140" s="39">
        <f>_xlfn.XLOOKUP(TotalResum[[#This Row],[No]],Respuesta!C:C,Respuesta!A:A)</f>
        <v>4.5</v>
      </c>
      <c r="G140" s="33" t="s">
        <v>97</v>
      </c>
      <c r="H140" s="33" t="s">
        <v>350</v>
      </c>
      <c r="I140" s="33" t="s">
        <v>264</v>
      </c>
      <c r="J140" s="32"/>
      <c r="K140" s="32" t="str">
        <f>IF(_xlfn.XLOOKUP(TotalResum[[#This Row],[No]],$Z:$Z,$Y:$Y) = "Si","Si","Null")</f>
        <v>Si</v>
      </c>
      <c r="M140" s="5"/>
      <c r="N140" s="5"/>
      <c r="O140" s="5"/>
      <c r="P140" s="5"/>
      <c r="Q140" s="5"/>
      <c r="R140" s="5"/>
      <c r="S140" s="5"/>
      <c r="X140" t="str" cm="1">
        <f t="array" ref="X140:X149">+_xlfn._xlws.FILTER('P 8'!$V:$V,'P 8'!$V:$V &lt;&gt;"")</f>
        <v>1303</v>
      </c>
      <c r="Y140" s="27" t="str">
        <f>_xlfn.XLOOKUP(X140,Respuesta!B:B,Respuesta!H:H)</f>
        <v/>
      </c>
      <c r="Z140" s="27">
        <f>_xlfn.XLOOKUP(X140,Respuesta!B:B,Respuesta!C:C)</f>
        <v>130</v>
      </c>
      <c r="AC140" t="str">
        <v>1762</v>
      </c>
      <c r="AE140">
        <v>176</v>
      </c>
    </row>
    <row r="141" spans="1:31" ht="45" hidden="1" customHeight="1">
      <c r="A141" s="5"/>
      <c r="D141" s="3">
        <v>78</v>
      </c>
      <c r="E141" s="3" t="s">
        <v>628</v>
      </c>
      <c r="F141" s="39">
        <f>_xlfn.XLOOKUP(TotalResum[[#This Row],[No]],Respuesta!C:C,Respuesta!A:A)</f>
        <v>4.5999999999999996</v>
      </c>
      <c r="G141" s="33" t="s">
        <v>98</v>
      </c>
      <c r="H141" s="33" t="s">
        <v>359</v>
      </c>
      <c r="I141" s="33" t="s">
        <v>515</v>
      </c>
      <c r="J141" s="32"/>
      <c r="K141" s="32" t="str">
        <f>IF(_xlfn.XLOOKUP(TotalResum[[#This Row],[No]],$Z:$Z,$Y:$Y) = "Si","Si","Null")</f>
        <v>Si</v>
      </c>
      <c r="M141" s="5"/>
      <c r="N141" s="5"/>
      <c r="O141" s="5"/>
      <c r="P141" s="5"/>
      <c r="Q141" s="5"/>
      <c r="R141" s="5"/>
      <c r="S141" s="5"/>
      <c r="X141" t="str">
        <v>1313</v>
      </c>
      <c r="Y141" s="27" t="str">
        <f>_xlfn.XLOOKUP(X141,Respuesta!B:B,Respuesta!H:H)</f>
        <v/>
      </c>
      <c r="Z141" s="27">
        <f>_xlfn.XLOOKUP(X141,Respuesta!B:B,Respuesta!C:C)</f>
        <v>131</v>
      </c>
      <c r="AC141" t="str">
        <v>1772</v>
      </c>
      <c r="AE141">
        <v>177</v>
      </c>
    </row>
    <row r="142" spans="1:31" ht="45" hidden="1" customHeight="1">
      <c r="A142" s="5"/>
      <c r="D142" s="3">
        <v>78</v>
      </c>
      <c r="E142" s="3" t="s">
        <v>628</v>
      </c>
      <c r="F142" s="39">
        <f>_xlfn.XLOOKUP(TotalResum[[#This Row],[No]],Respuesta!C:C,Respuesta!A:A)</f>
        <v>4.5999999999999996</v>
      </c>
      <c r="G142" s="33" t="s">
        <v>98</v>
      </c>
      <c r="H142" s="33" t="s">
        <v>348</v>
      </c>
      <c r="I142" s="33" t="s">
        <v>516</v>
      </c>
      <c r="J142" s="32"/>
      <c r="K142" s="32" t="str">
        <f>IF(_xlfn.XLOOKUP(TotalResum[[#This Row],[No]],$Z:$Z,$Y:$Y) = "Si","Si","Null")</f>
        <v>Si</v>
      </c>
      <c r="M142" s="5"/>
      <c r="N142" s="5"/>
      <c r="O142" s="5"/>
      <c r="P142" s="5"/>
      <c r="Q142" s="5"/>
      <c r="R142" s="5"/>
      <c r="S142" s="5"/>
      <c r="X142" t="str">
        <v>1323</v>
      </c>
      <c r="Y142" s="27" t="str">
        <f>_xlfn.XLOOKUP(X142,Respuesta!B:B,Respuesta!H:H)</f>
        <v/>
      </c>
      <c r="Z142" s="27">
        <f>_xlfn.XLOOKUP(X142,Respuesta!B:B,Respuesta!C:C)</f>
        <v>132</v>
      </c>
      <c r="AC142" t="str">
        <v>1782</v>
      </c>
      <c r="AE142">
        <v>178</v>
      </c>
    </row>
    <row r="143" spans="1:31" ht="45" customHeight="1">
      <c r="A143" s="5"/>
      <c r="D143" s="3">
        <v>78</v>
      </c>
      <c r="E143" s="3" t="s">
        <v>628</v>
      </c>
      <c r="F143" s="39">
        <f>_xlfn.XLOOKUP(TotalResum[[#This Row],[No]],Respuesta!C:C,Respuesta!A:A)</f>
        <v>4.5999999999999996</v>
      </c>
      <c r="G143" s="33" t="s">
        <v>98</v>
      </c>
      <c r="H143" s="33" t="s">
        <v>362</v>
      </c>
      <c r="I143" s="33" t="s">
        <v>517</v>
      </c>
      <c r="J143" s="118"/>
      <c r="K143" s="32" t="str">
        <f>IF(_xlfn.XLOOKUP(TotalResum[[#This Row],[No]],$Z:$Z,$Y:$Y) = "Si","Si","Null")</f>
        <v>Si</v>
      </c>
      <c r="M143" s="5"/>
      <c r="N143" s="5"/>
      <c r="O143" s="5"/>
      <c r="P143" s="5"/>
      <c r="Q143" s="5"/>
      <c r="R143" s="5"/>
      <c r="S143" s="5"/>
      <c r="X143" t="str">
        <v>1333</v>
      </c>
      <c r="Y143" s="27" t="str">
        <f>_xlfn.XLOOKUP(X143,Respuesta!B:B,Respuesta!H:H)</f>
        <v/>
      </c>
      <c r="Z143" s="27">
        <f>_xlfn.XLOOKUP(X143,Respuesta!B:B,Respuesta!C:C)</f>
        <v>133</v>
      </c>
      <c r="AC143" t="str">
        <v>1792</v>
      </c>
      <c r="AE143">
        <v>179</v>
      </c>
    </row>
    <row r="144" spans="1:31" ht="45" hidden="1" customHeight="1">
      <c r="A144" s="5"/>
      <c r="D144" s="3">
        <v>79</v>
      </c>
      <c r="E144" s="3" t="s">
        <v>628</v>
      </c>
      <c r="F144" s="39">
        <f>_xlfn.XLOOKUP(TotalResum[[#This Row],[No]],Respuesta!C:C,Respuesta!A:A)</f>
        <v>4.5999999999999996</v>
      </c>
      <c r="G144" s="33" t="s">
        <v>99</v>
      </c>
      <c r="H144" s="33" t="s">
        <v>350</v>
      </c>
      <c r="I144" s="33" t="s">
        <v>266</v>
      </c>
      <c r="J144" s="32"/>
      <c r="K144" s="32" t="str">
        <f>IF(_xlfn.XLOOKUP(TotalResum[[#This Row],[No]],$Z:$Z,$Y:$Y) = "Si","Si","Null")</f>
        <v>Null</v>
      </c>
      <c r="M144" s="5"/>
      <c r="N144" s="5"/>
      <c r="O144" s="5"/>
      <c r="P144" s="5"/>
      <c r="Q144" s="5"/>
      <c r="R144" s="5"/>
      <c r="S144" s="5"/>
      <c r="X144" t="str">
        <v>1343</v>
      </c>
      <c r="Y144" s="27" t="str">
        <f>_xlfn.XLOOKUP(X144,Respuesta!B:B,Respuesta!H:H)</f>
        <v/>
      </c>
      <c r="Z144" s="27">
        <f>_xlfn.XLOOKUP(X144,Respuesta!B:B,Respuesta!C:C)</f>
        <v>134</v>
      </c>
    </row>
    <row r="145" spans="1:26" ht="45" hidden="1" customHeight="1">
      <c r="A145" s="5"/>
      <c r="D145" s="3">
        <v>80</v>
      </c>
      <c r="E145" s="3" t="s">
        <v>628</v>
      </c>
      <c r="F145" s="39">
        <f>_xlfn.XLOOKUP(TotalResum[[#This Row],[No]],Respuesta!C:C,Respuesta!A:A)</f>
        <v>4.5999999999999996</v>
      </c>
      <c r="G145" s="33" t="s">
        <v>100</v>
      </c>
      <c r="H145" s="33" t="s">
        <v>354</v>
      </c>
      <c r="I145" s="33" t="s">
        <v>267</v>
      </c>
      <c r="J145" s="32"/>
      <c r="K145" s="32" t="str">
        <f>IF(_xlfn.XLOOKUP(TotalResum[[#This Row],[No]],$Z:$Z,$Y:$Y) = "Si","Si","Null")</f>
        <v>Null</v>
      </c>
      <c r="M145" s="5"/>
      <c r="N145" s="5"/>
      <c r="O145" s="5"/>
      <c r="P145" s="5"/>
      <c r="Q145" s="5"/>
      <c r="R145" s="5"/>
      <c r="S145" s="5"/>
      <c r="X145" t="str">
        <v>1353</v>
      </c>
      <c r="Y145" s="27" t="str">
        <f>_xlfn.XLOOKUP(X145,Respuesta!B:B,Respuesta!H:H)</f>
        <v/>
      </c>
      <c r="Z145" s="27">
        <f>_xlfn.XLOOKUP(X145,Respuesta!B:B,Respuesta!C:C)</f>
        <v>135</v>
      </c>
    </row>
    <row r="146" spans="1:26" ht="45" hidden="1" customHeight="1">
      <c r="A146" s="5"/>
      <c r="D146" s="3">
        <v>81</v>
      </c>
      <c r="E146" s="3" t="s">
        <v>628</v>
      </c>
      <c r="F146" s="39">
        <f>_xlfn.XLOOKUP(TotalResum[[#This Row],[No]],Respuesta!C:C,Respuesta!A:A)</f>
        <v>4.5999999999999996</v>
      </c>
      <c r="G146" s="33" t="s">
        <v>101</v>
      </c>
      <c r="H146" s="33" t="s">
        <v>350</v>
      </c>
      <c r="I146" s="33" t="s">
        <v>518</v>
      </c>
      <c r="J146" s="32"/>
      <c r="K146" s="32" t="str">
        <f>IF(_xlfn.XLOOKUP(TotalResum[[#This Row],[No]],$Z:$Z,$Y:$Y) = "Si","Si","Null")</f>
        <v>Si</v>
      </c>
      <c r="M146" s="5"/>
      <c r="N146" s="5"/>
      <c r="O146" s="5"/>
      <c r="P146" s="5"/>
      <c r="Q146" s="5"/>
      <c r="R146" s="5"/>
      <c r="S146" s="5"/>
      <c r="X146" t="str">
        <v>1363</v>
      </c>
      <c r="Y146" s="27" t="str">
        <f>_xlfn.XLOOKUP(X146,Respuesta!B:B,Respuesta!H:H)</f>
        <v/>
      </c>
      <c r="Z146" s="27">
        <f>_xlfn.XLOOKUP(X146,Respuesta!B:B,Respuesta!C:C)</f>
        <v>136</v>
      </c>
    </row>
    <row r="147" spans="1:26" ht="45" hidden="1" customHeight="1">
      <c r="A147" s="5"/>
      <c r="D147" s="3">
        <v>81</v>
      </c>
      <c r="E147" s="3" t="s">
        <v>628</v>
      </c>
      <c r="F147" s="39">
        <f>_xlfn.XLOOKUP(TotalResum[[#This Row],[No]],Respuesta!C:C,Respuesta!A:A)</f>
        <v>4.5999999999999996</v>
      </c>
      <c r="G147" s="33" t="s">
        <v>101</v>
      </c>
      <c r="H147" s="33" t="s">
        <v>348</v>
      </c>
      <c r="I147" s="33" t="s">
        <v>519</v>
      </c>
      <c r="J147" s="32"/>
      <c r="K147" s="32" t="str">
        <f>IF(_xlfn.XLOOKUP(TotalResum[[#This Row],[No]],$Z:$Z,$Y:$Y) = "Si","Si","Null")</f>
        <v>Si</v>
      </c>
      <c r="M147" s="5"/>
      <c r="N147" s="5"/>
      <c r="O147" s="5"/>
      <c r="P147" s="5"/>
      <c r="Q147" s="5"/>
      <c r="R147" s="5"/>
      <c r="S147" s="5"/>
      <c r="X147" t="str">
        <v>1373</v>
      </c>
      <c r="Y147" s="27" t="str">
        <f>_xlfn.XLOOKUP(X147,Respuesta!B:B,Respuesta!H:H)</f>
        <v/>
      </c>
      <c r="Z147" s="27">
        <f>_xlfn.XLOOKUP(X147,Respuesta!B:B,Respuesta!C:C)</f>
        <v>137</v>
      </c>
    </row>
    <row r="148" spans="1:26" ht="45" hidden="1" customHeight="1">
      <c r="A148" s="5"/>
      <c r="D148" s="3">
        <v>82</v>
      </c>
      <c r="E148" s="3" t="s">
        <v>628</v>
      </c>
      <c r="F148" s="39">
        <f>_xlfn.XLOOKUP(TotalResum[[#This Row],[No]],Respuesta!C:C,Respuesta!A:A)</f>
        <v>4.5999999999999996</v>
      </c>
      <c r="G148" s="33" t="s">
        <v>102</v>
      </c>
      <c r="H148" s="33" t="s">
        <v>350</v>
      </c>
      <c r="I148" s="33" t="s">
        <v>269</v>
      </c>
      <c r="J148" s="32"/>
      <c r="K148" s="32" t="str">
        <f>IF(_xlfn.XLOOKUP(TotalResum[[#This Row],[No]],$Z:$Z,$Y:$Y) = "Si","Si","Null")</f>
        <v>Si</v>
      </c>
      <c r="M148" s="5"/>
      <c r="N148" s="5"/>
      <c r="O148" s="5"/>
      <c r="P148" s="5"/>
      <c r="Q148" s="5"/>
      <c r="R148" s="5"/>
      <c r="S148" s="5"/>
      <c r="X148" t="str">
        <v>1383</v>
      </c>
      <c r="Y148" s="27" t="str">
        <f>_xlfn.XLOOKUP(X148,Respuesta!B:B,Respuesta!H:H)</f>
        <v/>
      </c>
      <c r="Z148" s="27">
        <f>_xlfn.XLOOKUP(X148,Respuesta!B:B,Respuesta!C:C)</f>
        <v>138</v>
      </c>
    </row>
    <row r="149" spans="1:26" ht="45" hidden="1" customHeight="1">
      <c r="A149" s="5"/>
      <c r="D149" s="3">
        <v>83</v>
      </c>
      <c r="E149" s="3" t="s">
        <v>628</v>
      </c>
      <c r="F149" s="39">
        <f>_xlfn.XLOOKUP(TotalResum[[#This Row],[No]],Respuesta!C:C,Respuesta!A:A)</f>
        <v>4.7</v>
      </c>
      <c r="G149" s="33" t="s">
        <v>103</v>
      </c>
      <c r="H149" s="33" t="s">
        <v>350</v>
      </c>
      <c r="I149" s="33" t="s">
        <v>520</v>
      </c>
      <c r="J149" s="32"/>
      <c r="K149" s="32" t="str">
        <f>IF(_xlfn.XLOOKUP(TotalResum[[#This Row],[No]],$Z:$Z,$Y:$Y) = "Si","Si","Null")</f>
        <v>Si</v>
      </c>
      <c r="M149" s="5"/>
      <c r="N149" s="5"/>
      <c r="O149" s="5"/>
      <c r="P149" s="5"/>
      <c r="Q149" s="5"/>
      <c r="R149" s="5"/>
      <c r="S149" s="5"/>
      <c r="X149" t="str">
        <v>1393</v>
      </c>
      <c r="Y149" s="27" t="str">
        <f>_xlfn.XLOOKUP(X149,Respuesta!B:B,Respuesta!H:H)</f>
        <v/>
      </c>
      <c r="Z149" s="27">
        <f>_xlfn.XLOOKUP(X149,Respuesta!B:B,Respuesta!C:C)</f>
        <v>139</v>
      </c>
    </row>
    <row r="150" spans="1:26" ht="45" hidden="1" customHeight="1">
      <c r="A150" s="5"/>
      <c r="D150" s="3">
        <v>83</v>
      </c>
      <c r="E150" s="3" t="s">
        <v>628</v>
      </c>
      <c r="F150" s="39">
        <f>_xlfn.XLOOKUP(TotalResum[[#This Row],[No]],Respuesta!C:C,Respuesta!A:A)</f>
        <v>4.7</v>
      </c>
      <c r="G150" s="33" t="s">
        <v>103</v>
      </c>
      <c r="H150" s="33" t="s">
        <v>354</v>
      </c>
      <c r="I150" s="33" t="s">
        <v>521</v>
      </c>
      <c r="J150" s="32"/>
      <c r="K150" s="32" t="str">
        <f>IF(_xlfn.XLOOKUP(TotalResum[[#This Row],[No]],$Z:$Z,$Y:$Y) = "Si","Si","Null")</f>
        <v>Si</v>
      </c>
      <c r="M150" s="5"/>
      <c r="N150" s="5"/>
      <c r="O150" s="5"/>
      <c r="P150" s="5"/>
      <c r="Q150" s="5"/>
      <c r="R150" s="5"/>
      <c r="S150" s="5"/>
      <c r="X150" t="str" cm="1">
        <f t="array" ref="X150:X159">+_xlfn._xlws.FILTER('P 9'!$V:$V,'P 9'!$V:$V &lt;&gt;"")</f>
        <v>1402</v>
      </c>
      <c r="Y150" s="27" t="str">
        <f>_xlfn.XLOOKUP(X150,Respuesta!B:B,Respuesta!H:H)</f>
        <v>Si</v>
      </c>
      <c r="Z150" s="27">
        <f>_xlfn.XLOOKUP(X150,Respuesta!B:B,Respuesta!C:C)</f>
        <v>140</v>
      </c>
    </row>
    <row r="151" spans="1:26" ht="45" customHeight="1">
      <c r="A151" s="5"/>
      <c r="D151" s="3">
        <v>83</v>
      </c>
      <c r="E151" s="3" t="s">
        <v>628</v>
      </c>
      <c r="F151" s="39">
        <f>_xlfn.XLOOKUP(TotalResum[[#This Row],[No]],Respuesta!C:C,Respuesta!A:A)</f>
        <v>4.7</v>
      </c>
      <c r="G151" s="33" t="s">
        <v>103</v>
      </c>
      <c r="H151" s="33" t="s">
        <v>362</v>
      </c>
      <c r="I151" s="33" t="s">
        <v>522</v>
      </c>
      <c r="J151" s="118"/>
      <c r="K151" s="32" t="str">
        <f>IF(_xlfn.XLOOKUP(TotalResum[[#This Row],[No]],$Z:$Z,$Y:$Y) = "Si","Si","Null")</f>
        <v>Si</v>
      </c>
      <c r="M151" s="5"/>
      <c r="N151" s="5"/>
      <c r="O151" s="5"/>
      <c r="P151" s="5"/>
      <c r="Q151" s="5"/>
      <c r="R151" s="5"/>
      <c r="S151" s="5"/>
      <c r="X151" t="str">
        <v>1412</v>
      </c>
      <c r="Y151" s="27" t="str">
        <f>_xlfn.XLOOKUP(X151,Respuesta!B:B,Respuesta!H:H)</f>
        <v>Si</v>
      </c>
      <c r="Z151" s="27">
        <f>_xlfn.XLOOKUP(X151,Respuesta!B:B,Respuesta!C:C)</f>
        <v>141</v>
      </c>
    </row>
    <row r="152" spans="1:26" ht="45" hidden="1" customHeight="1">
      <c r="A152" s="5"/>
      <c r="D152" s="3">
        <v>84</v>
      </c>
      <c r="E152" s="3" t="s">
        <v>628</v>
      </c>
      <c r="F152" s="39">
        <f>_xlfn.XLOOKUP(TotalResum[[#This Row],[No]],Respuesta!C:C,Respuesta!A:A)</f>
        <v>4.7</v>
      </c>
      <c r="G152" s="33" t="s">
        <v>104</v>
      </c>
      <c r="H152" s="33" t="s">
        <v>350</v>
      </c>
      <c r="I152" s="33" t="s">
        <v>523</v>
      </c>
      <c r="J152" s="32"/>
      <c r="K152" s="32" t="str">
        <f>IF(_xlfn.XLOOKUP(TotalResum[[#This Row],[No]],$Z:$Z,$Y:$Y) = "Si","Si","Null")</f>
        <v>Si</v>
      </c>
      <c r="M152" s="5"/>
      <c r="N152" s="5"/>
      <c r="O152" s="5"/>
      <c r="P152" s="5"/>
      <c r="Q152" s="5"/>
      <c r="R152" s="5"/>
      <c r="S152" s="5"/>
      <c r="X152" t="str">
        <v>1422</v>
      </c>
      <c r="Y152" s="27" t="str">
        <f>_xlfn.XLOOKUP(X152,Respuesta!B:B,Respuesta!H:H)</f>
        <v>Si</v>
      </c>
      <c r="Z152" s="27">
        <f>_xlfn.XLOOKUP(X152,Respuesta!B:B,Respuesta!C:C)</f>
        <v>142</v>
      </c>
    </row>
    <row r="153" spans="1:26" ht="45" hidden="1" customHeight="1">
      <c r="A153" s="5"/>
      <c r="D153" s="3">
        <v>84</v>
      </c>
      <c r="E153" s="3" t="s">
        <v>628</v>
      </c>
      <c r="F153" s="39">
        <f>_xlfn.XLOOKUP(TotalResum[[#This Row],[No]],Respuesta!C:C,Respuesta!A:A)</f>
        <v>4.7</v>
      </c>
      <c r="G153" s="33" t="s">
        <v>104</v>
      </c>
      <c r="H153" s="33" t="s">
        <v>348</v>
      </c>
      <c r="I153" s="33" t="s">
        <v>524</v>
      </c>
      <c r="J153" s="32"/>
      <c r="K153" s="32" t="str">
        <f>IF(_xlfn.XLOOKUP(TotalResum[[#This Row],[No]],$Z:$Z,$Y:$Y) = "Si","Si","Null")</f>
        <v>Si</v>
      </c>
      <c r="M153" s="5"/>
      <c r="N153" s="5"/>
      <c r="O153" s="5"/>
      <c r="P153" s="5"/>
      <c r="Q153" s="5"/>
      <c r="R153" s="5"/>
      <c r="S153" s="5"/>
      <c r="X153" t="str">
        <v>1432</v>
      </c>
      <c r="Y153" s="27" t="str">
        <f>_xlfn.XLOOKUP(X153,Respuesta!B:B,Respuesta!H:H)</f>
        <v>Si</v>
      </c>
      <c r="Z153" s="27">
        <f>_xlfn.XLOOKUP(X153,Respuesta!B:B,Respuesta!C:C)</f>
        <v>143</v>
      </c>
    </row>
    <row r="154" spans="1:26" ht="45" hidden="1" customHeight="1">
      <c r="A154" s="5"/>
      <c r="D154" s="3">
        <v>85</v>
      </c>
      <c r="E154" s="3" t="s">
        <v>628</v>
      </c>
      <c r="F154" s="39">
        <f>_xlfn.XLOOKUP(TotalResum[[#This Row],[No]],Respuesta!C:C,Respuesta!A:A)</f>
        <v>4.7</v>
      </c>
      <c r="G154" s="33" t="s">
        <v>83</v>
      </c>
      <c r="H154" s="33" t="s">
        <v>350</v>
      </c>
      <c r="I154" s="33" t="s">
        <v>272</v>
      </c>
      <c r="J154" s="32"/>
      <c r="K154" s="32" t="str">
        <f>IF(_xlfn.XLOOKUP(TotalResum[[#This Row],[No]],$Z:$Z,$Y:$Y) = "Si","Si","Null")</f>
        <v>Si</v>
      </c>
      <c r="M154" s="5"/>
      <c r="N154" s="5"/>
      <c r="O154" s="5"/>
      <c r="P154" s="5"/>
      <c r="Q154" s="5"/>
      <c r="R154" s="5"/>
      <c r="S154" s="5"/>
      <c r="X154" t="str">
        <v>1442</v>
      </c>
      <c r="Y154" s="27" t="str">
        <f>_xlfn.XLOOKUP(X154,Respuesta!B:B,Respuesta!H:H)</f>
        <v>Si</v>
      </c>
      <c r="Z154" s="27">
        <f>_xlfn.XLOOKUP(X154,Respuesta!B:B,Respuesta!C:C)</f>
        <v>144</v>
      </c>
    </row>
    <row r="155" spans="1:26" ht="45" hidden="1" customHeight="1">
      <c r="A155" s="5"/>
      <c r="D155" s="3">
        <v>86</v>
      </c>
      <c r="E155" s="3" t="s">
        <v>628</v>
      </c>
      <c r="F155" s="39">
        <f>_xlfn.XLOOKUP(TotalResum[[#This Row],[No]],Respuesta!C:C,Respuesta!A:A)</f>
        <v>4.8</v>
      </c>
      <c r="G155" s="33" t="s">
        <v>105</v>
      </c>
      <c r="H155" s="33" t="s">
        <v>354</v>
      </c>
      <c r="I155" s="33" t="s">
        <v>525</v>
      </c>
      <c r="J155" s="32"/>
      <c r="K155" s="32" t="str">
        <f>IF(_xlfn.XLOOKUP(TotalResum[[#This Row],[No]],$Z:$Z,$Y:$Y) = "Si","Si","Null")</f>
        <v>Si</v>
      </c>
      <c r="M155" s="5"/>
      <c r="N155" s="5"/>
      <c r="O155" s="5"/>
      <c r="P155" s="5"/>
      <c r="Q155" s="5"/>
      <c r="R155" s="5"/>
      <c r="S155" s="5"/>
      <c r="X155" t="str">
        <v>1452</v>
      </c>
      <c r="Y155" s="27" t="str">
        <f>_xlfn.XLOOKUP(X155,Respuesta!B:B,Respuesta!H:H)</f>
        <v>Si</v>
      </c>
      <c r="Z155" s="27">
        <f>_xlfn.XLOOKUP(X155,Respuesta!B:B,Respuesta!C:C)</f>
        <v>145</v>
      </c>
    </row>
    <row r="156" spans="1:26" ht="45" hidden="1" customHeight="1">
      <c r="A156" s="5"/>
      <c r="D156" s="3">
        <v>86</v>
      </c>
      <c r="E156" s="3" t="s">
        <v>628</v>
      </c>
      <c r="F156" s="39">
        <f>_xlfn.XLOOKUP(TotalResum[[#This Row],[No]],Respuesta!C:C,Respuesta!A:A)</f>
        <v>4.8</v>
      </c>
      <c r="G156" s="33" t="s">
        <v>105</v>
      </c>
      <c r="H156" s="33" t="s">
        <v>348</v>
      </c>
      <c r="I156" s="33" t="s">
        <v>526</v>
      </c>
      <c r="J156" s="32"/>
      <c r="K156" s="32" t="str">
        <f>IF(_xlfn.XLOOKUP(TotalResum[[#This Row],[No]],$Z:$Z,$Y:$Y) = "Si","Si","Null")</f>
        <v>Si</v>
      </c>
      <c r="M156" s="5"/>
      <c r="N156" s="5"/>
      <c r="O156" s="5"/>
      <c r="P156" s="5"/>
      <c r="Q156" s="5"/>
      <c r="R156" s="5"/>
      <c r="S156" s="5"/>
      <c r="X156" t="str">
        <v>1461</v>
      </c>
      <c r="Y156" s="27" t="str">
        <f>_xlfn.XLOOKUP(X156,Respuesta!B:B,Respuesta!H:H)</f>
        <v/>
      </c>
      <c r="Z156" s="27">
        <f>_xlfn.XLOOKUP(X156,Respuesta!B:B,Respuesta!C:C)</f>
        <v>146</v>
      </c>
    </row>
    <row r="157" spans="1:26" ht="45" customHeight="1">
      <c r="A157" s="5"/>
      <c r="D157" s="3">
        <v>86</v>
      </c>
      <c r="E157" s="3" t="s">
        <v>628</v>
      </c>
      <c r="F157" s="39">
        <f>_xlfn.XLOOKUP(TotalResum[[#This Row],[No]],Respuesta!C:C,Respuesta!A:A)</f>
        <v>4.8</v>
      </c>
      <c r="G157" s="33" t="s">
        <v>105</v>
      </c>
      <c r="H157" s="33" t="s">
        <v>362</v>
      </c>
      <c r="I157" s="33" t="s">
        <v>527</v>
      </c>
      <c r="J157" s="118"/>
      <c r="K157" s="32" t="str">
        <f>IF(_xlfn.XLOOKUP(TotalResum[[#This Row],[No]],$Z:$Z,$Y:$Y) = "Si","Si","Null")</f>
        <v>Si</v>
      </c>
      <c r="M157" s="5"/>
      <c r="N157" s="5"/>
      <c r="O157" s="5"/>
      <c r="P157" s="5"/>
      <c r="Q157" s="5"/>
      <c r="R157" s="5"/>
      <c r="S157" s="5"/>
      <c r="X157" t="str">
        <v>1473</v>
      </c>
      <c r="Y157" s="27" t="str">
        <f>_xlfn.XLOOKUP(X157,Respuesta!B:B,Respuesta!H:H)</f>
        <v/>
      </c>
      <c r="Z157" s="27">
        <f>_xlfn.XLOOKUP(X157,Respuesta!B:B,Respuesta!C:C)</f>
        <v>147</v>
      </c>
    </row>
    <row r="158" spans="1:26" ht="45" hidden="1" customHeight="1">
      <c r="A158" s="5"/>
      <c r="D158" s="3">
        <v>87</v>
      </c>
      <c r="E158" s="3" t="s">
        <v>628</v>
      </c>
      <c r="F158" s="39">
        <f>_xlfn.XLOOKUP(TotalResum[[#This Row],[No]],Respuesta!C:C,Respuesta!A:A)</f>
        <v>4.8</v>
      </c>
      <c r="G158" s="33" t="s">
        <v>106</v>
      </c>
      <c r="H158" s="33" t="s">
        <v>350</v>
      </c>
      <c r="I158" s="33" t="s">
        <v>274</v>
      </c>
      <c r="J158" s="32"/>
      <c r="K158" s="32" t="str">
        <f>IF(_xlfn.XLOOKUP(TotalResum[[#This Row],[No]],$Z:$Z,$Y:$Y) = "Si","Si","Null")</f>
        <v>Si</v>
      </c>
      <c r="M158" s="5"/>
      <c r="N158" s="5"/>
      <c r="O158" s="5"/>
      <c r="P158" s="5"/>
      <c r="Q158" s="5"/>
      <c r="R158" s="5"/>
      <c r="S158" s="5"/>
      <c r="X158" t="str">
        <v>1482</v>
      </c>
      <c r="Y158" s="27" t="str">
        <f>_xlfn.XLOOKUP(X158,Respuesta!B:B,Respuesta!H:H)</f>
        <v>Si</v>
      </c>
      <c r="Z158" s="27">
        <f>_xlfn.XLOOKUP(X158,Respuesta!B:B,Respuesta!C:C)</f>
        <v>148</v>
      </c>
    </row>
    <row r="159" spans="1:26" ht="45" hidden="1" customHeight="1">
      <c r="A159" s="5"/>
      <c r="D159" s="3">
        <v>88</v>
      </c>
      <c r="E159" s="3" t="s">
        <v>629</v>
      </c>
      <c r="F159" s="39">
        <f>_xlfn.XLOOKUP(TotalResum[[#This Row],[No]],Respuesta!C:C,Respuesta!A:A)</f>
        <v>5.0999999999999996</v>
      </c>
      <c r="G159" s="33" t="s">
        <v>107</v>
      </c>
      <c r="H159" s="33" t="s">
        <v>354</v>
      </c>
      <c r="I159" s="33" t="s">
        <v>528</v>
      </c>
      <c r="J159" s="32"/>
      <c r="K159" s="32" t="str">
        <f>IF(_xlfn.XLOOKUP(TotalResum[[#This Row],[No]],$Z:$Z,$Y:$Y) = "Si","Si","Null")</f>
        <v>Si</v>
      </c>
      <c r="M159" s="5"/>
      <c r="N159" s="5"/>
      <c r="O159" s="5"/>
      <c r="P159" s="5"/>
      <c r="Q159" s="5"/>
      <c r="R159" s="5"/>
      <c r="S159" s="5"/>
      <c r="X159" t="str">
        <v>1492</v>
      </c>
      <c r="Y159" s="27" t="str">
        <f>_xlfn.XLOOKUP(X159,Respuesta!B:B,Respuesta!H:H)</f>
        <v>Si</v>
      </c>
      <c r="Z159" s="27">
        <f>_xlfn.XLOOKUP(X159,Respuesta!B:B,Respuesta!C:C)</f>
        <v>149</v>
      </c>
    </row>
    <row r="160" spans="1:26" ht="45" hidden="1" customHeight="1">
      <c r="A160" s="5"/>
      <c r="D160" s="3">
        <v>88</v>
      </c>
      <c r="E160" s="3" t="s">
        <v>629</v>
      </c>
      <c r="F160" s="39">
        <f>_xlfn.XLOOKUP(TotalResum[[#This Row],[No]],Respuesta!C:C,Respuesta!A:A)</f>
        <v>5.0999999999999996</v>
      </c>
      <c r="G160" s="33" t="s">
        <v>107</v>
      </c>
      <c r="H160" s="33" t="s">
        <v>348</v>
      </c>
      <c r="I160" s="33" t="s">
        <v>529</v>
      </c>
      <c r="J160" s="32"/>
      <c r="K160" s="32" t="str">
        <f>IF(_xlfn.XLOOKUP(TotalResum[[#This Row],[No]],$Z:$Z,$Y:$Y) = "Si","Si","Null")</f>
        <v>Si</v>
      </c>
      <c r="M160" s="5"/>
      <c r="N160" s="5"/>
      <c r="O160" s="5"/>
      <c r="P160" s="5"/>
      <c r="Q160" s="5"/>
      <c r="R160" s="5"/>
      <c r="S160" s="5"/>
      <c r="X160" t="str" cm="1">
        <f t="array" ref="X160:X174">+_xlfn._xlws.FILTER('P 10.A'!$V:$V,'P 10.A'!$V:$V &lt;&gt;"")</f>
        <v>1502</v>
      </c>
      <c r="Y160" s="27" t="str">
        <f>_xlfn.XLOOKUP(X160,Respuesta!B:B,Respuesta!H:H)</f>
        <v>Si</v>
      </c>
      <c r="Z160" s="27">
        <f>_xlfn.XLOOKUP(X160,Respuesta!B:B,Respuesta!C:C)</f>
        <v>150</v>
      </c>
    </row>
    <row r="161" spans="1:26" ht="45" hidden="1" customHeight="1">
      <c r="A161" s="5"/>
      <c r="D161" s="3">
        <v>89</v>
      </c>
      <c r="E161" s="3" t="s">
        <v>629</v>
      </c>
      <c r="F161" s="39">
        <f>_xlfn.XLOOKUP(TotalResum[[#This Row],[No]],Respuesta!C:C,Respuesta!A:A)</f>
        <v>5.0999999999999996</v>
      </c>
      <c r="G161" s="33" t="s">
        <v>108</v>
      </c>
      <c r="H161" s="33" t="s">
        <v>359</v>
      </c>
      <c r="I161" s="33" t="s">
        <v>276</v>
      </c>
      <c r="J161" s="32"/>
      <c r="K161" s="32" t="str">
        <f>IF(_xlfn.XLOOKUP(TotalResum[[#This Row],[No]],$Z:$Z,$Y:$Y) = "Si","Si","Null")</f>
        <v>Si</v>
      </c>
      <c r="M161" s="5"/>
      <c r="N161" s="5"/>
      <c r="O161" s="5"/>
      <c r="P161" s="5"/>
      <c r="Q161" s="5"/>
      <c r="R161" s="5"/>
      <c r="S161" s="5"/>
      <c r="X161" t="str">
        <v>1512</v>
      </c>
      <c r="Y161" s="27" t="str">
        <f>_xlfn.XLOOKUP(X161,Respuesta!B:B,Respuesta!H:H)</f>
        <v>Si</v>
      </c>
      <c r="Z161" s="27">
        <f>_xlfn.XLOOKUP(X161,Respuesta!B:B,Respuesta!C:C)</f>
        <v>151</v>
      </c>
    </row>
    <row r="162" spans="1:26" ht="45" hidden="1" customHeight="1">
      <c r="A162" s="5"/>
      <c r="D162" s="3">
        <v>90</v>
      </c>
      <c r="E162" s="3" t="s">
        <v>629</v>
      </c>
      <c r="F162" s="39">
        <f>_xlfn.XLOOKUP(TotalResum[[#This Row],[No]],Respuesta!C:C,Respuesta!A:A)</f>
        <v>5.2</v>
      </c>
      <c r="G162" s="33" t="s">
        <v>109</v>
      </c>
      <c r="H162" s="33" t="s">
        <v>350</v>
      </c>
      <c r="I162" s="37" t="s">
        <v>199</v>
      </c>
      <c r="J162" s="32"/>
      <c r="K162" s="32" t="str">
        <f>IF(_xlfn.XLOOKUP(TotalResum[[#This Row],[No]],$Z:$Z,$Y:$Y) = "Si","Si","Null")</f>
        <v>Si</v>
      </c>
      <c r="M162" s="5"/>
      <c r="N162" s="5"/>
      <c r="O162" s="5"/>
      <c r="P162" s="5"/>
      <c r="Q162" s="5"/>
      <c r="R162" s="5"/>
      <c r="S162" s="5"/>
      <c r="X162" t="str">
        <v>1521</v>
      </c>
      <c r="Y162" s="27" t="str">
        <f>_xlfn.XLOOKUP(X162,Respuesta!B:B,Respuesta!H:H)</f>
        <v>Si</v>
      </c>
      <c r="Z162" s="27">
        <f>_xlfn.XLOOKUP(X162,Respuesta!B:B,Respuesta!C:C)</f>
        <v>152</v>
      </c>
    </row>
    <row r="163" spans="1:26" ht="45" hidden="1" customHeight="1">
      <c r="A163" s="5"/>
      <c r="D163" s="3">
        <v>90</v>
      </c>
      <c r="E163" s="3" t="s">
        <v>629</v>
      </c>
      <c r="F163" s="39">
        <f>_xlfn.XLOOKUP(TotalResum[[#This Row],[No]],Respuesta!C:C,Respuesta!A:A)</f>
        <v>5.2</v>
      </c>
      <c r="G163" s="33" t="s">
        <v>109</v>
      </c>
      <c r="H163" s="33" t="s">
        <v>354</v>
      </c>
      <c r="I163" s="37" t="s">
        <v>199</v>
      </c>
      <c r="J163" s="32"/>
      <c r="K163" s="32" t="str">
        <f>IF(_xlfn.XLOOKUP(TotalResum[[#This Row],[No]],$Z:$Z,$Y:$Y) = "Si","Si","Null")</f>
        <v>Si</v>
      </c>
      <c r="M163" s="5"/>
      <c r="N163" s="5"/>
      <c r="O163" s="5"/>
      <c r="P163" s="5"/>
      <c r="Q163" s="5"/>
      <c r="R163" s="5"/>
      <c r="S163" s="5"/>
      <c r="X163" t="str">
        <v>1532</v>
      </c>
      <c r="Y163" s="27" t="str">
        <f>_xlfn.XLOOKUP(X163,Respuesta!B:B,Respuesta!H:H)</f>
        <v>Si</v>
      </c>
      <c r="Z163" s="27">
        <f>_xlfn.XLOOKUP(X163,Respuesta!B:B,Respuesta!C:C)</f>
        <v>153</v>
      </c>
    </row>
    <row r="164" spans="1:26" ht="45" hidden="1" customHeight="1">
      <c r="A164" s="5"/>
      <c r="D164" s="3">
        <v>90</v>
      </c>
      <c r="E164" s="3" t="s">
        <v>629</v>
      </c>
      <c r="F164" s="39">
        <f>_xlfn.XLOOKUP(TotalResum[[#This Row],[No]],Respuesta!C:C,Respuesta!A:A)</f>
        <v>5.2</v>
      </c>
      <c r="G164" s="33" t="s">
        <v>109</v>
      </c>
      <c r="H164" s="33" t="s">
        <v>359</v>
      </c>
      <c r="I164" s="37" t="s">
        <v>199</v>
      </c>
      <c r="J164" s="32"/>
      <c r="K164" s="32" t="str">
        <f>IF(_xlfn.XLOOKUP(TotalResum[[#This Row],[No]],$Z:$Z,$Y:$Y) = "Si","Si","Null")</f>
        <v>Si</v>
      </c>
      <c r="M164" s="5"/>
      <c r="N164" s="5"/>
      <c r="O164" s="5"/>
      <c r="P164" s="5"/>
      <c r="Q164" s="5"/>
      <c r="R164" s="5"/>
      <c r="S164" s="5"/>
      <c r="X164" t="str">
        <v>1542</v>
      </c>
      <c r="Y164" s="27" t="str">
        <f>_xlfn.XLOOKUP(X164,Respuesta!B:B,Respuesta!H:H)</f>
        <v>Si</v>
      </c>
      <c r="Z164" s="27">
        <f>_xlfn.XLOOKUP(X164,Respuesta!B:B,Respuesta!C:C)</f>
        <v>154</v>
      </c>
    </row>
    <row r="165" spans="1:26" ht="45" hidden="1" customHeight="1">
      <c r="A165" s="5"/>
      <c r="D165" s="3">
        <v>90</v>
      </c>
      <c r="E165" s="3" t="s">
        <v>629</v>
      </c>
      <c r="F165" s="39">
        <f>_xlfn.XLOOKUP(TotalResum[[#This Row],[No]],Respuesta!C:C,Respuesta!A:A)</f>
        <v>5.2</v>
      </c>
      <c r="G165" s="33" t="s">
        <v>109</v>
      </c>
      <c r="H165" s="33" t="s">
        <v>348</v>
      </c>
      <c r="I165" s="37" t="s">
        <v>199</v>
      </c>
      <c r="J165" s="32"/>
      <c r="K165" s="32" t="str">
        <f>IF(_xlfn.XLOOKUP(TotalResum[[#This Row],[No]],$Z:$Z,$Y:$Y) = "Si","Si","Null")</f>
        <v>Si</v>
      </c>
      <c r="M165" s="5"/>
      <c r="N165" s="5"/>
      <c r="O165" s="5"/>
      <c r="P165" s="5"/>
      <c r="Q165" s="5"/>
      <c r="R165" s="5"/>
      <c r="S165" s="5"/>
      <c r="X165" t="str">
        <v>1551</v>
      </c>
      <c r="Y165" s="27" t="str">
        <f>_xlfn.XLOOKUP(X165,Respuesta!B:B,Respuesta!H:H)</f>
        <v>Si</v>
      </c>
      <c r="Z165" s="27">
        <f>_xlfn.XLOOKUP(X165,Respuesta!B:B,Respuesta!C:C)</f>
        <v>155</v>
      </c>
    </row>
    <row r="166" spans="1:26" ht="45" customHeight="1">
      <c r="A166" s="5"/>
      <c r="D166" s="3">
        <v>90</v>
      </c>
      <c r="E166" s="3" t="s">
        <v>629</v>
      </c>
      <c r="F166" s="39">
        <f>_xlfn.XLOOKUP(TotalResum[[#This Row],[No]],Respuesta!C:C,Respuesta!A:A)</f>
        <v>5.2</v>
      </c>
      <c r="G166" s="33" t="s">
        <v>109</v>
      </c>
      <c r="H166" s="33" t="s">
        <v>362</v>
      </c>
      <c r="I166" s="37" t="s">
        <v>199</v>
      </c>
      <c r="J166" s="118"/>
      <c r="K166" s="32" t="str">
        <f>IF(_xlfn.XLOOKUP(TotalResum[[#This Row],[No]],$Z:$Z,$Y:$Y) = "Si","Si","Null")</f>
        <v>Si</v>
      </c>
      <c r="M166" s="5"/>
      <c r="N166" s="5"/>
      <c r="O166" s="5"/>
      <c r="P166" s="5"/>
      <c r="Q166" s="5"/>
      <c r="R166" s="5"/>
      <c r="S166" s="5"/>
      <c r="X166" t="str">
        <v>1562</v>
      </c>
      <c r="Y166" s="27" t="str">
        <f>_xlfn.XLOOKUP(X166,Respuesta!B:B,Respuesta!H:H)</f>
        <v>Si</v>
      </c>
      <c r="Z166" s="27">
        <f>_xlfn.XLOOKUP(X166,Respuesta!B:B,Respuesta!C:C)</f>
        <v>156</v>
      </c>
    </row>
    <row r="167" spans="1:26" ht="45" hidden="1" customHeight="1">
      <c r="A167" s="5"/>
      <c r="D167" s="3">
        <v>91</v>
      </c>
      <c r="E167" s="3" t="s">
        <v>629</v>
      </c>
      <c r="F167" s="39">
        <f>_xlfn.XLOOKUP(TotalResum[[#This Row],[No]],Respuesta!C:C,Respuesta!A:A)</f>
        <v>5.2</v>
      </c>
      <c r="G167" s="33" t="s">
        <v>110</v>
      </c>
      <c r="H167" s="33" t="s">
        <v>348</v>
      </c>
      <c r="I167" s="33" t="s">
        <v>277</v>
      </c>
      <c r="J167" s="32"/>
      <c r="K167" s="32" t="str">
        <f>IF(_xlfn.XLOOKUP(TotalResum[[#This Row],[No]],$Z:$Z,$Y:$Y) = "Si","Si","Null")</f>
        <v>Si</v>
      </c>
      <c r="M167" s="5"/>
      <c r="N167" s="5"/>
      <c r="O167" s="5"/>
      <c r="P167" s="5"/>
      <c r="Q167" s="5"/>
      <c r="R167" s="5"/>
      <c r="S167" s="5"/>
      <c r="X167" t="str">
        <v>1572</v>
      </c>
      <c r="Y167" s="27" t="str">
        <f>_xlfn.XLOOKUP(X167,Respuesta!B:B,Respuesta!H:H)</f>
        <v>Si</v>
      </c>
      <c r="Z167" s="27">
        <f>_xlfn.XLOOKUP(X167,Respuesta!B:B,Respuesta!C:C)</f>
        <v>157</v>
      </c>
    </row>
    <row r="168" spans="1:26" ht="45" hidden="1" customHeight="1">
      <c r="A168" s="5"/>
      <c r="D168" s="3">
        <v>92</v>
      </c>
      <c r="E168" s="3" t="s">
        <v>629</v>
      </c>
      <c r="F168" s="39">
        <f>_xlfn.XLOOKUP(TotalResum[[#This Row],[No]],Respuesta!C:C,Respuesta!A:A)</f>
        <v>5.2</v>
      </c>
      <c r="G168" s="33" t="s">
        <v>111</v>
      </c>
      <c r="H168" s="33" t="s">
        <v>350</v>
      </c>
      <c r="I168" s="37" t="s">
        <v>199</v>
      </c>
      <c r="J168" s="32"/>
      <c r="K168" s="32" t="str">
        <f>IF(_xlfn.XLOOKUP(TotalResum[[#This Row],[No]],$Z:$Z,$Y:$Y) = "Si","Si","Null")</f>
        <v>Si</v>
      </c>
      <c r="M168" s="5"/>
      <c r="N168" s="5"/>
      <c r="O168" s="5"/>
      <c r="P168" s="5"/>
      <c r="Q168" s="5"/>
      <c r="R168" s="5"/>
      <c r="S168" s="5"/>
      <c r="X168" t="str">
        <v>1582</v>
      </c>
      <c r="Y168" s="27" t="str">
        <f>_xlfn.XLOOKUP(X168,Respuesta!B:B,Respuesta!H:H)</f>
        <v>Si</v>
      </c>
      <c r="Z168" s="27">
        <f>_xlfn.XLOOKUP(X168,Respuesta!B:B,Respuesta!C:C)</f>
        <v>158</v>
      </c>
    </row>
    <row r="169" spans="1:26" ht="45" hidden="1" customHeight="1">
      <c r="A169" s="5"/>
      <c r="D169" s="3">
        <v>92</v>
      </c>
      <c r="E169" s="3" t="s">
        <v>629</v>
      </c>
      <c r="F169" s="39">
        <f>_xlfn.XLOOKUP(TotalResum[[#This Row],[No]],Respuesta!C:C,Respuesta!A:A)</f>
        <v>5.2</v>
      </c>
      <c r="G169" s="33" t="s">
        <v>111</v>
      </c>
      <c r="H169" s="33" t="s">
        <v>354</v>
      </c>
      <c r="I169" s="37" t="s">
        <v>199</v>
      </c>
      <c r="J169" s="32"/>
      <c r="K169" s="32" t="str">
        <f>IF(_xlfn.XLOOKUP(TotalResum[[#This Row],[No]],$Z:$Z,$Y:$Y) = "Si","Si","Null")</f>
        <v>Si</v>
      </c>
      <c r="M169" s="5"/>
      <c r="N169" s="5"/>
      <c r="O169" s="5"/>
      <c r="P169" s="5"/>
      <c r="Q169" s="5"/>
      <c r="R169" s="5"/>
      <c r="S169" s="5"/>
      <c r="X169" t="str">
        <v>1592</v>
      </c>
      <c r="Y169" s="27" t="str">
        <f>_xlfn.XLOOKUP(X169,Respuesta!B:B,Respuesta!H:H)</f>
        <v>Si</v>
      </c>
      <c r="Z169" s="27">
        <f>_xlfn.XLOOKUP(X169,Respuesta!B:B,Respuesta!C:C)</f>
        <v>159</v>
      </c>
    </row>
    <row r="170" spans="1:26" ht="45" hidden="1" customHeight="1">
      <c r="A170" s="5"/>
      <c r="D170" s="3">
        <v>92</v>
      </c>
      <c r="E170" s="3" t="s">
        <v>629</v>
      </c>
      <c r="F170" s="39">
        <f>_xlfn.XLOOKUP(TotalResum[[#This Row],[No]],Respuesta!C:C,Respuesta!A:A)</f>
        <v>5.2</v>
      </c>
      <c r="G170" s="33" t="s">
        <v>111</v>
      </c>
      <c r="H170" s="33" t="s">
        <v>359</v>
      </c>
      <c r="I170" s="37" t="s">
        <v>199</v>
      </c>
      <c r="J170" s="32"/>
      <c r="K170" s="32" t="str">
        <f>IF(_xlfn.XLOOKUP(TotalResum[[#This Row],[No]],$Z:$Z,$Y:$Y) = "Si","Si","Null")</f>
        <v>Si</v>
      </c>
      <c r="M170" s="5"/>
      <c r="N170" s="5"/>
      <c r="O170" s="5"/>
      <c r="P170" s="5"/>
      <c r="Q170" s="5"/>
      <c r="R170" s="5"/>
      <c r="S170" s="5"/>
      <c r="X170" t="str">
        <v>1602</v>
      </c>
      <c r="Y170" s="27" t="str">
        <f>_xlfn.XLOOKUP(X170,Respuesta!B:B,Respuesta!H:H)</f>
        <v>Si</v>
      </c>
      <c r="Z170" s="27">
        <f>_xlfn.XLOOKUP(X170,Respuesta!B:B,Respuesta!C:C)</f>
        <v>160</v>
      </c>
    </row>
    <row r="171" spans="1:26" ht="45" hidden="1" customHeight="1">
      <c r="A171" s="5"/>
      <c r="D171" s="3">
        <v>92</v>
      </c>
      <c r="E171" s="3" t="s">
        <v>629</v>
      </c>
      <c r="F171" s="39">
        <f>_xlfn.XLOOKUP(TotalResum[[#This Row],[No]],Respuesta!C:C,Respuesta!A:A)</f>
        <v>5.2</v>
      </c>
      <c r="G171" s="33" t="s">
        <v>111</v>
      </c>
      <c r="H171" s="33" t="s">
        <v>348</v>
      </c>
      <c r="I171" s="37" t="s">
        <v>199</v>
      </c>
      <c r="J171" s="32"/>
      <c r="K171" s="32" t="str">
        <f>IF(_xlfn.XLOOKUP(TotalResum[[#This Row],[No]],$Z:$Z,$Y:$Y) = "Si","Si","Null")</f>
        <v>Si</v>
      </c>
      <c r="M171" s="5"/>
      <c r="N171" s="5"/>
      <c r="O171" s="5"/>
      <c r="P171" s="5"/>
      <c r="Q171" s="5"/>
      <c r="R171" s="5"/>
      <c r="S171" s="5"/>
      <c r="X171" t="str">
        <v>1612</v>
      </c>
      <c r="Y171" s="27" t="str">
        <f>_xlfn.XLOOKUP(X171,Respuesta!B:B,Respuesta!H:H)</f>
        <v>Si</v>
      </c>
      <c r="Z171" s="27">
        <f>_xlfn.XLOOKUP(X171,Respuesta!B:B,Respuesta!C:C)</f>
        <v>161</v>
      </c>
    </row>
    <row r="172" spans="1:26" ht="45" customHeight="1">
      <c r="A172" s="5"/>
      <c r="D172" s="3">
        <v>92</v>
      </c>
      <c r="E172" s="3" t="s">
        <v>629</v>
      </c>
      <c r="F172" s="39">
        <f>_xlfn.XLOOKUP(TotalResum[[#This Row],[No]],Respuesta!C:C,Respuesta!A:A)</f>
        <v>5.2</v>
      </c>
      <c r="G172" s="33" t="s">
        <v>111</v>
      </c>
      <c r="H172" s="33" t="s">
        <v>362</v>
      </c>
      <c r="I172" s="37" t="s">
        <v>199</v>
      </c>
      <c r="J172" s="118"/>
      <c r="K172" s="32" t="str">
        <f>IF(_xlfn.XLOOKUP(TotalResum[[#This Row],[No]],$Z:$Z,$Y:$Y) = "Si","Si","Null")</f>
        <v>Si</v>
      </c>
      <c r="M172" s="5"/>
      <c r="N172" s="5"/>
      <c r="O172" s="5"/>
      <c r="P172" s="5"/>
      <c r="Q172" s="5"/>
      <c r="R172" s="5"/>
      <c r="S172" s="5"/>
      <c r="X172" t="str">
        <v>1621</v>
      </c>
      <c r="Y172" s="27" t="str">
        <f>_xlfn.XLOOKUP(X172,Respuesta!B:B,Respuesta!H:H)</f>
        <v>Si</v>
      </c>
      <c r="Z172" s="27">
        <f>_xlfn.XLOOKUP(X172,Respuesta!B:B,Respuesta!C:C)</f>
        <v>162</v>
      </c>
    </row>
    <row r="173" spans="1:26" ht="45" hidden="1" customHeight="1">
      <c r="A173" s="5"/>
      <c r="D173" s="3">
        <v>93</v>
      </c>
      <c r="E173" s="3" t="s">
        <v>629</v>
      </c>
      <c r="F173" s="39">
        <f>_xlfn.XLOOKUP(TotalResum[[#This Row],[No]],Respuesta!C:C,Respuesta!A:A)</f>
        <v>5.2</v>
      </c>
      <c r="G173" s="33" t="s">
        <v>112</v>
      </c>
      <c r="H173" s="33" t="s">
        <v>354</v>
      </c>
      <c r="I173" s="33" t="s">
        <v>278</v>
      </c>
      <c r="J173" s="32"/>
      <c r="K173" s="32" t="str">
        <f>IF(_xlfn.XLOOKUP(TotalResum[[#This Row],[No]],$Z:$Z,$Y:$Y) = "Si","Si","Null")</f>
        <v>Si</v>
      </c>
      <c r="M173" s="5"/>
      <c r="N173" s="5"/>
      <c r="O173" s="5"/>
      <c r="P173" s="5"/>
      <c r="Q173" s="5"/>
      <c r="R173" s="5"/>
      <c r="S173" s="5"/>
      <c r="X173" t="str">
        <v>1632</v>
      </c>
      <c r="Y173" s="27" t="str">
        <f>_xlfn.XLOOKUP(X173,Respuesta!B:B,Respuesta!H:H)</f>
        <v>Si</v>
      </c>
      <c r="Z173" s="27">
        <f>_xlfn.XLOOKUP(X173,Respuesta!B:B,Respuesta!C:C)</f>
        <v>163</v>
      </c>
    </row>
    <row r="174" spans="1:26" ht="45" hidden="1" customHeight="1">
      <c r="A174" s="5"/>
      <c r="D174" s="3">
        <v>94</v>
      </c>
      <c r="E174" s="3" t="s">
        <v>629</v>
      </c>
      <c r="F174" s="39">
        <f>_xlfn.XLOOKUP(TotalResum[[#This Row],[No]],Respuesta!C:C,Respuesta!A:A)</f>
        <v>5.2</v>
      </c>
      <c r="G174" s="33" t="s">
        <v>113</v>
      </c>
      <c r="H174" s="33" t="s">
        <v>350</v>
      </c>
      <c r="I174" s="37" t="s">
        <v>199</v>
      </c>
      <c r="J174" s="32"/>
      <c r="K174" s="32" t="str">
        <f>IF(_xlfn.XLOOKUP(TotalResum[[#This Row],[No]],$Z:$Z,$Y:$Y) = "Si","Si","Null")</f>
        <v>Si</v>
      </c>
      <c r="M174" s="5"/>
      <c r="N174" s="5"/>
      <c r="O174" s="5"/>
      <c r="P174" s="5"/>
      <c r="Q174" s="5"/>
      <c r="R174" s="5"/>
      <c r="S174" s="5"/>
      <c r="X174" t="str">
        <v>1642</v>
      </c>
      <c r="Y174" s="27">
        <f>_xlfn.XLOOKUP(X174,Respuesta!B:B,Respuesta!H:H)</f>
        <v>0</v>
      </c>
      <c r="Z174" s="27">
        <f>_xlfn.XLOOKUP(X174,Respuesta!B:B,Respuesta!C:C)</f>
        <v>164</v>
      </c>
    </row>
    <row r="175" spans="1:26" ht="45" hidden="1" customHeight="1">
      <c r="A175" s="5"/>
      <c r="D175" s="3">
        <v>94</v>
      </c>
      <c r="E175" s="3" t="s">
        <v>629</v>
      </c>
      <c r="F175" s="39">
        <f>_xlfn.XLOOKUP(TotalResum[[#This Row],[No]],Respuesta!C:C,Respuesta!A:A)</f>
        <v>5.2</v>
      </c>
      <c r="G175" s="33" t="s">
        <v>113</v>
      </c>
      <c r="H175" s="33" t="s">
        <v>354</v>
      </c>
      <c r="I175" s="37" t="s">
        <v>199</v>
      </c>
      <c r="J175" s="32"/>
      <c r="K175" s="32" t="str">
        <f>IF(_xlfn.XLOOKUP(TotalResum[[#This Row],[No]],$Z:$Z,$Y:$Y) = "Si","Si","Null")</f>
        <v>Si</v>
      </c>
      <c r="M175" s="5"/>
      <c r="N175" s="5"/>
      <c r="O175" s="5"/>
      <c r="P175" s="5"/>
      <c r="Q175" s="5"/>
      <c r="R175" s="5"/>
      <c r="S175" s="5"/>
      <c r="X175" t="str" cm="1">
        <f t="array" ref="X175:X189">+_xlfn._xlws.FILTER('P 10.B'!$V:$V,'P 10.B'!$V:$V &lt;&gt;"")</f>
        <v>1652</v>
      </c>
      <c r="Y175" s="27" t="str">
        <f>_xlfn.XLOOKUP(X175,Respuesta!B:B,Respuesta!H:H)</f>
        <v>Si</v>
      </c>
      <c r="Z175" s="27">
        <f>_xlfn.XLOOKUP(X175,Respuesta!B:B,Respuesta!C:C)</f>
        <v>165</v>
      </c>
    </row>
    <row r="176" spans="1:26" ht="45" hidden="1" customHeight="1">
      <c r="A176" s="5"/>
      <c r="D176" s="3">
        <v>94</v>
      </c>
      <c r="E176" s="3" t="s">
        <v>629</v>
      </c>
      <c r="F176" s="39">
        <f>_xlfn.XLOOKUP(TotalResum[[#This Row],[No]],Respuesta!C:C,Respuesta!A:A)</f>
        <v>5.2</v>
      </c>
      <c r="G176" s="33" t="s">
        <v>113</v>
      </c>
      <c r="H176" s="33" t="s">
        <v>359</v>
      </c>
      <c r="I176" s="37" t="s">
        <v>199</v>
      </c>
      <c r="J176" s="32"/>
      <c r="K176" s="32" t="str">
        <f>IF(_xlfn.XLOOKUP(TotalResum[[#This Row],[No]],$Z:$Z,$Y:$Y) = "Si","Si","Null")</f>
        <v>Si</v>
      </c>
      <c r="M176" s="5"/>
      <c r="N176" s="5"/>
      <c r="O176" s="5"/>
      <c r="P176" s="5"/>
      <c r="Q176" s="5"/>
      <c r="R176" s="5"/>
      <c r="S176" s="5"/>
      <c r="X176" t="str">
        <v>1662</v>
      </c>
      <c r="Y176" s="27" t="str">
        <f>_xlfn.XLOOKUP(X176,Respuesta!B:B,Respuesta!H:H)</f>
        <v>Si</v>
      </c>
      <c r="Z176" s="27">
        <f>_xlfn.XLOOKUP(X176,Respuesta!B:B,Respuesta!C:C)</f>
        <v>166</v>
      </c>
    </row>
    <row r="177" spans="1:26" ht="45" hidden="1" customHeight="1">
      <c r="A177" s="5"/>
      <c r="D177" s="3">
        <v>94</v>
      </c>
      <c r="E177" s="3" t="s">
        <v>629</v>
      </c>
      <c r="F177" s="39">
        <f>_xlfn.XLOOKUP(TotalResum[[#This Row],[No]],Respuesta!C:C,Respuesta!A:A)</f>
        <v>5.2</v>
      </c>
      <c r="G177" s="33" t="s">
        <v>113</v>
      </c>
      <c r="H177" s="33" t="s">
        <v>348</v>
      </c>
      <c r="I177" s="37" t="s">
        <v>199</v>
      </c>
      <c r="J177" s="32"/>
      <c r="K177" s="32" t="str">
        <f>IF(_xlfn.XLOOKUP(TotalResum[[#This Row],[No]],$Z:$Z,$Y:$Y) = "Si","Si","Null")</f>
        <v>Si</v>
      </c>
      <c r="M177" s="5"/>
      <c r="N177" s="5"/>
      <c r="O177" s="5"/>
      <c r="P177" s="5"/>
      <c r="Q177" s="5"/>
      <c r="R177" s="5"/>
      <c r="S177" s="5"/>
      <c r="X177" t="str">
        <v>1672</v>
      </c>
      <c r="Y177" s="27" t="str">
        <f>_xlfn.XLOOKUP(X177,Respuesta!B:B,Respuesta!H:H)</f>
        <v>Si</v>
      </c>
      <c r="Z177" s="27">
        <f>_xlfn.XLOOKUP(X177,Respuesta!B:B,Respuesta!C:C)</f>
        <v>167</v>
      </c>
    </row>
    <row r="178" spans="1:26" ht="45" customHeight="1">
      <c r="A178" s="5"/>
      <c r="D178" s="3">
        <v>94</v>
      </c>
      <c r="E178" s="3" t="s">
        <v>629</v>
      </c>
      <c r="F178" s="39">
        <f>_xlfn.XLOOKUP(TotalResum[[#This Row],[No]],Respuesta!C:C,Respuesta!A:A)</f>
        <v>5.2</v>
      </c>
      <c r="G178" s="33" t="s">
        <v>113</v>
      </c>
      <c r="H178" s="33" t="s">
        <v>362</v>
      </c>
      <c r="I178" s="37" t="s">
        <v>199</v>
      </c>
      <c r="J178" s="118"/>
      <c r="K178" s="32" t="str">
        <f>IF(_xlfn.XLOOKUP(TotalResum[[#This Row],[No]],$Z:$Z,$Y:$Y) = "Si","Si","Null")</f>
        <v>Si</v>
      </c>
      <c r="M178" s="5"/>
      <c r="N178" s="5"/>
      <c r="O178" s="5"/>
      <c r="P178" s="5"/>
      <c r="Q178" s="5"/>
      <c r="R178" s="5"/>
      <c r="S178" s="5"/>
      <c r="X178" t="str">
        <v>1681</v>
      </c>
      <c r="Y178" s="27" t="str">
        <f>IF(_xlfn.XLOOKUP(X178,Respuesta!B:B,Respuesta!H:H) = 0,"",_xlfn.XLOOKUP(X178,Respuesta!B:B,Respuesta!H:H))</f>
        <v>Si</v>
      </c>
      <c r="Z178" s="27">
        <f>_xlfn.XLOOKUP(X178,Respuesta!B:B,Respuesta!C:C)</f>
        <v>168</v>
      </c>
    </row>
    <row r="179" spans="1:26" ht="45" hidden="1" customHeight="1">
      <c r="A179" s="5"/>
      <c r="D179" s="3">
        <v>95</v>
      </c>
      <c r="E179" s="3" t="s">
        <v>629</v>
      </c>
      <c r="F179" s="39">
        <f>_xlfn.XLOOKUP(TotalResum[[#This Row],[No]],Respuesta!C:C,Respuesta!A:A)</f>
        <v>5.2</v>
      </c>
      <c r="G179" s="33" t="s">
        <v>114</v>
      </c>
      <c r="H179" s="33" t="s">
        <v>348</v>
      </c>
      <c r="I179" s="33" t="s">
        <v>279</v>
      </c>
      <c r="J179" s="32"/>
      <c r="K179" s="32" t="str">
        <f>IF(_xlfn.XLOOKUP(TotalResum[[#This Row],[No]],$Z:$Z,$Y:$Y) = "Si","Si","Null")</f>
        <v>Si</v>
      </c>
      <c r="M179" s="5"/>
      <c r="N179" s="5"/>
      <c r="O179" s="5"/>
      <c r="P179" s="5"/>
      <c r="Q179" s="5"/>
      <c r="R179" s="5"/>
      <c r="S179" s="5"/>
      <c r="X179" t="str">
        <v>1692</v>
      </c>
      <c r="Y179" s="27" t="str">
        <f>_xlfn.XLOOKUP(X179,Respuesta!B:B,Respuesta!H:H)</f>
        <v>Si</v>
      </c>
      <c r="Z179" s="27">
        <f>_xlfn.XLOOKUP(X179,Respuesta!B:B,Respuesta!C:C)</f>
        <v>169</v>
      </c>
    </row>
    <row r="180" spans="1:26" ht="45" hidden="1" customHeight="1">
      <c r="A180" s="5"/>
      <c r="D180" s="3">
        <v>96</v>
      </c>
      <c r="E180" s="3" t="s">
        <v>629</v>
      </c>
      <c r="F180" s="39">
        <f>_xlfn.XLOOKUP(TotalResum[[#This Row],[No]],Respuesta!C:C,Respuesta!A:A)</f>
        <v>5.2</v>
      </c>
      <c r="G180" s="33" t="s">
        <v>115</v>
      </c>
      <c r="H180" s="33" t="s">
        <v>350</v>
      </c>
      <c r="I180" s="37" t="s">
        <v>199</v>
      </c>
      <c r="J180" s="32"/>
      <c r="K180" s="32" t="str">
        <f>IF(_xlfn.XLOOKUP(TotalResum[[#This Row],[No]],$Z:$Z,$Y:$Y) = "Si","Si","Null")</f>
        <v>Si</v>
      </c>
      <c r="M180" s="5"/>
      <c r="N180" s="5"/>
      <c r="O180" s="5"/>
      <c r="P180" s="5"/>
      <c r="Q180" s="5"/>
      <c r="R180" s="5"/>
      <c r="S180" s="5"/>
      <c r="X180" t="str">
        <v>1701</v>
      </c>
      <c r="Y180" s="27" t="str">
        <f>_xlfn.XLOOKUP(X180,Respuesta!B:B,Respuesta!H:H)</f>
        <v/>
      </c>
      <c r="Z180" s="27">
        <f>_xlfn.XLOOKUP(X180,Respuesta!B:B,Respuesta!C:C)</f>
        <v>170</v>
      </c>
    </row>
    <row r="181" spans="1:26" ht="45" hidden="1" customHeight="1">
      <c r="A181" s="5"/>
      <c r="D181" s="3">
        <v>96</v>
      </c>
      <c r="E181" s="3" t="s">
        <v>629</v>
      </c>
      <c r="F181" s="39">
        <f>_xlfn.XLOOKUP(TotalResum[[#This Row],[No]],Respuesta!C:C,Respuesta!A:A)</f>
        <v>5.2</v>
      </c>
      <c r="G181" s="33" t="s">
        <v>115</v>
      </c>
      <c r="H181" s="33" t="s">
        <v>354</v>
      </c>
      <c r="I181" s="37" t="s">
        <v>199</v>
      </c>
      <c r="J181" s="32"/>
      <c r="K181" s="32" t="str">
        <f>IF(_xlfn.XLOOKUP(TotalResum[[#This Row],[No]],$Z:$Z,$Y:$Y) = "Si","Si","Null")</f>
        <v>Si</v>
      </c>
      <c r="M181" s="5"/>
      <c r="N181" s="5"/>
      <c r="O181" s="5"/>
      <c r="P181" s="5"/>
      <c r="Q181" s="5"/>
      <c r="R181" s="5"/>
      <c r="S181" s="5"/>
      <c r="X181" t="str">
        <v>1712</v>
      </c>
      <c r="Y181" s="27" t="str">
        <f>_xlfn.XLOOKUP(X181,Respuesta!B:B,Respuesta!H:H)</f>
        <v>Si</v>
      </c>
      <c r="Z181" s="27">
        <f>_xlfn.XLOOKUP(X181,Respuesta!B:B,Respuesta!C:C)</f>
        <v>171</v>
      </c>
    </row>
    <row r="182" spans="1:26" ht="45" hidden="1" customHeight="1">
      <c r="A182" s="5"/>
      <c r="D182" s="3">
        <v>96</v>
      </c>
      <c r="E182" s="3" t="s">
        <v>629</v>
      </c>
      <c r="F182" s="39">
        <f>_xlfn.XLOOKUP(TotalResum[[#This Row],[No]],Respuesta!C:C,Respuesta!A:A)</f>
        <v>5.2</v>
      </c>
      <c r="G182" s="33" t="s">
        <v>115</v>
      </c>
      <c r="H182" s="33" t="s">
        <v>359</v>
      </c>
      <c r="I182" s="37" t="s">
        <v>199</v>
      </c>
      <c r="J182" s="32"/>
      <c r="K182" s="32" t="str">
        <f>IF(_xlfn.XLOOKUP(TotalResum[[#This Row],[No]],$Z:$Z,$Y:$Y) = "Si","Si","Null")</f>
        <v>Si</v>
      </c>
      <c r="M182" s="5"/>
      <c r="N182" s="5"/>
      <c r="O182" s="5"/>
      <c r="P182" s="5"/>
      <c r="Q182" s="5"/>
      <c r="R182" s="5"/>
      <c r="S182" s="5"/>
      <c r="X182" t="str">
        <v>1722</v>
      </c>
      <c r="Y182" s="27" t="str">
        <f>_xlfn.XLOOKUP(X182,Respuesta!B:B,Respuesta!H:H)</f>
        <v>Si</v>
      </c>
      <c r="Z182" s="27">
        <f>_xlfn.XLOOKUP(X182,Respuesta!B:B,Respuesta!C:C)</f>
        <v>172</v>
      </c>
    </row>
    <row r="183" spans="1:26" ht="45" hidden="1" customHeight="1">
      <c r="A183" s="5"/>
      <c r="D183" s="3">
        <v>96</v>
      </c>
      <c r="E183" s="3" t="s">
        <v>629</v>
      </c>
      <c r="F183" s="39">
        <f>_xlfn.XLOOKUP(TotalResum[[#This Row],[No]],Respuesta!C:C,Respuesta!A:A)</f>
        <v>5.2</v>
      </c>
      <c r="G183" s="33" t="s">
        <v>115</v>
      </c>
      <c r="H183" s="33" t="s">
        <v>348</v>
      </c>
      <c r="I183" s="37" t="s">
        <v>199</v>
      </c>
      <c r="J183" s="32"/>
      <c r="K183" s="32" t="str">
        <f>IF(_xlfn.XLOOKUP(TotalResum[[#This Row],[No]],$Z:$Z,$Y:$Y) = "Si","Si","Null")</f>
        <v>Si</v>
      </c>
      <c r="M183" s="5"/>
      <c r="N183" s="5"/>
      <c r="O183" s="5"/>
      <c r="P183" s="5"/>
      <c r="Q183" s="5"/>
      <c r="R183" s="5"/>
      <c r="S183" s="5"/>
      <c r="X183" t="str">
        <v>1732</v>
      </c>
      <c r="Y183" s="27" t="str">
        <f>_xlfn.XLOOKUP(X183,Respuesta!B:B,Respuesta!H:H)</f>
        <v>Si</v>
      </c>
      <c r="Z183" s="27">
        <f>_xlfn.XLOOKUP(X183,Respuesta!B:B,Respuesta!C:C)</f>
        <v>173</v>
      </c>
    </row>
    <row r="184" spans="1:26" ht="45" customHeight="1">
      <c r="A184" s="5"/>
      <c r="D184" s="3">
        <v>96</v>
      </c>
      <c r="E184" s="3" t="s">
        <v>629</v>
      </c>
      <c r="F184" s="39">
        <f>_xlfn.XLOOKUP(TotalResum[[#This Row],[No]],Respuesta!C:C,Respuesta!A:A)</f>
        <v>5.2</v>
      </c>
      <c r="G184" s="33" t="s">
        <v>115</v>
      </c>
      <c r="H184" s="33" t="s">
        <v>362</v>
      </c>
      <c r="I184" s="37" t="s">
        <v>199</v>
      </c>
      <c r="J184" s="118"/>
      <c r="K184" s="32" t="str">
        <f>IF(_xlfn.XLOOKUP(TotalResum[[#This Row],[No]],$Z:$Z,$Y:$Y) = "Si","Si","Null")</f>
        <v>Si</v>
      </c>
      <c r="M184" s="5"/>
      <c r="N184" s="5"/>
      <c r="O184" s="5"/>
      <c r="P184" s="5"/>
      <c r="Q184" s="5"/>
      <c r="R184" s="5"/>
      <c r="S184" s="5"/>
      <c r="X184" t="str">
        <v>1742</v>
      </c>
      <c r="Y184" s="27" t="str">
        <f>_xlfn.XLOOKUP(X184,Respuesta!B:B,Respuesta!H:H)</f>
        <v>Si</v>
      </c>
      <c r="Z184" s="27">
        <f>_xlfn.XLOOKUP(X184,Respuesta!B:B,Respuesta!C:C)</f>
        <v>174</v>
      </c>
    </row>
    <row r="185" spans="1:26" ht="45" hidden="1" customHeight="1">
      <c r="A185" s="5"/>
      <c r="D185" s="3">
        <v>97</v>
      </c>
      <c r="E185" s="3" t="s">
        <v>629</v>
      </c>
      <c r="F185" s="39">
        <f>_xlfn.XLOOKUP(TotalResum[[#This Row],[No]],Respuesta!C:C,Respuesta!A:A)</f>
        <v>5.2</v>
      </c>
      <c r="G185" s="33" t="s">
        <v>116</v>
      </c>
      <c r="H185" s="33" t="s">
        <v>354</v>
      </c>
      <c r="I185" s="33" t="s">
        <v>280</v>
      </c>
      <c r="J185" s="32"/>
      <c r="K185" s="32" t="str">
        <f>IF(_xlfn.XLOOKUP(TotalResum[[#This Row],[No]],$Z:$Z,$Y:$Y) = "Si","Si","Null")</f>
        <v>Si</v>
      </c>
      <c r="M185" s="5"/>
      <c r="N185" s="5"/>
      <c r="O185" s="5"/>
      <c r="P185" s="5"/>
      <c r="Q185" s="5"/>
      <c r="R185" s="5"/>
      <c r="S185" s="5"/>
      <c r="X185" t="str">
        <v>1752</v>
      </c>
      <c r="Y185" s="27" t="str">
        <f>_xlfn.XLOOKUP(X185,Respuesta!B:B,Respuesta!H:H)</f>
        <v>Si</v>
      </c>
      <c r="Z185" s="27">
        <f>_xlfn.XLOOKUP(X185,Respuesta!B:B,Respuesta!C:C)</f>
        <v>175</v>
      </c>
    </row>
    <row r="186" spans="1:26" ht="45" hidden="1" customHeight="1">
      <c r="A186" s="5"/>
      <c r="D186" s="3">
        <v>98</v>
      </c>
      <c r="E186" s="3" t="s">
        <v>629</v>
      </c>
      <c r="F186" s="39">
        <f>_xlfn.XLOOKUP(TotalResum[[#This Row],[No]],Respuesta!C:C,Respuesta!A:A)</f>
        <v>5.3</v>
      </c>
      <c r="G186" s="33" t="s">
        <v>117</v>
      </c>
      <c r="H186" s="33" t="s">
        <v>354</v>
      </c>
      <c r="I186" s="33" t="s">
        <v>281</v>
      </c>
      <c r="J186" s="32"/>
      <c r="K186" s="32" t="str">
        <f>IF(_xlfn.XLOOKUP(TotalResum[[#This Row],[No]],$Z:$Z,$Y:$Y) = "Si","Si","Null")</f>
        <v>Si</v>
      </c>
      <c r="M186" s="5"/>
      <c r="N186" s="5"/>
      <c r="O186" s="5"/>
      <c r="P186" s="5"/>
      <c r="Q186" s="5"/>
      <c r="R186" s="5"/>
      <c r="S186" s="5"/>
      <c r="X186" t="str">
        <v>1762</v>
      </c>
      <c r="Y186" s="27" t="str">
        <f>_xlfn.XLOOKUP(X186,Respuesta!B:B,Respuesta!H:H)</f>
        <v>Si</v>
      </c>
      <c r="Z186" s="27">
        <f>_xlfn.XLOOKUP(X186,Respuesta!B:B,Respuesta!C:C)</f>
        <v>176</v>
      </c>
    </row>
    <row r="187" spans="1:26" ht="45" hidden="1" customHeight="1">
      <c r="A187" s="5"/>
      <c r="D187" s="3">
        <v>99</v>
      </c>
      <c r="E187" s="3" t="s">
        <v>629</v>
      </c>
      <c r="F187" s="39">
        <f>_xlfn.XLOOKUP(TotalResum[[#This Row],[No]],Respuesta!C:C,Respuesta!A:A)</f>
        <v>5.3</v>
      </c>
      <c r="G187" s="33" t="s">
        <v>118</v>
      </c>
      <c r="H187" s="33" t="s">
        <v>354</v>
      </c>
      <c r="I187" s="33" t="s">
        <v>530</v>
      </c>
      <c r="J187" s="32"/>
      <c r="K187" s="32" t="str">
        <f>IF(_xlfn.XLOOKUP(TotalResum[[#This Row],[No]],$Z:$Z,$Y:$Y) = "Si","Si","Null")</f>
        <v>Si</v>
      </c>
      <c r="M187" s="5"/>
      <c r="N187" s="5"/>
      <c r="O187" s="5"/>
      <c r="P187" s="5"/>
      <c r="Q187" s="5"/>
      <c r="R187" s="5"/>
      <c r="S187" s="5"/>
      <c r="X187" t="str">
        <v>1772</v>
      </c>
      <c r="Y187" s="27" t="str">
        <f>_xlfn.XLOOKUP(X187,Respuesta!B:B,Respuesta!H:H)</f>
        <v>Si</v>
      </c>
      <c r="Z187" s="27">
        <f>_xlfn.XLOOKUP(X187,Respuesta!B:B,Respuesta!C:C)</f>
        <v>177</v>
      </c>
    </row>
    <row r="188" spans="1:26" ht="45" hidden="1" customHeight="1">
      <c r="A188" s="5"/>
      <c r="D188" s="3">
        <v>99</v>
      </c>
      <c r="E188" s="3" t="s">
        <v>629</v>
      </c>
      <c r="F188" s="39">
        <f>_xlfn.XLOOKUP(TotalResum[[#This Row],[No]],Respuesta!C:C,Respuesta!A:A)</f>
        <v>5.3</v>
      </c>
      <c r="G188" s="33" t="s">
        <v>118</v>
      </c>
      <c r="H188" s="33" t="s">
        <v>348</v>
      </c>
      <c r="I188" s="33" t="s">
        <v>531</v>
      </c>
      <c r="J188" s="32"/>
      <c r="K188" s="32" t="str">
        <f>IF(_xlfn.XLOOKUP(TotalResum[[#This Row],[No]],$Z:$Z,$Y:$Y) = "Si","Si","Null")</f>
        <v>Si</v>
      </c>
      <c r="M188" s="5"/>
      <c r="N188" s="5"/>
      <c r="O188" s="5"/>
      <c r="P188" s="5"/>
      <c r="Q188" s="5"/>
      <c r="R188" s="5"/>
      <c r="S188" s="5"/>
      <c r="X188" t="str">
        <v>1782</v>
      </c>
      <c r="Y188" s="27" t="str">
        <f>_xlfn.XLOOKUP(X188,Respuesta!B:B,Respuesta!H:H)</f>
        <v>Si</v>
      </c>
      <c r="Z188" s="27">
        <f>_xlfn.XLOOKUP(X188,Respuesta!B:B,Respuesta!C:C)</f>
        <v>178</v>
      </c>
    </row>
    <row r="189" spans="1:26" ht="45" hidden="1" customHeight="1">
      <c r="A189" s="5"/>
      <c r="D189" s="3">
        <v>100</v>
      </c>
      <c r="E189" s="3" t="s">
        <v>629</v>
      </c>
      <c r="F189" s="39">
        <f>_xlfn.XLOOKUP(TotalResum[[#This Row],[No]],Respuesta!C:C,Respuesta!A:A)</f>
        <v>5.4</v>
      </c>
      <c r="G189" s="33" t="s">
        <v>119</v>
      </c>
      <c r="H189" s="33" t="s">
        <v>350</v>
      </c>
      <c r="I189" s="33" t="s">
        <v>532</v>
      </c>
      <c r="J189" s="32"/>
      <c r="K189" s="32" t="str">
        <f>IF(_xlfn.XLOOKUP(TotalResum[[#This Row],[No]],$Z:$Z,$Y:$Y) = "Si","Si","Null")</f>
        <v>Si</v>
      </c>
      <c r="M189" s="5"/>
      <c r="N189" s="5"/>
      <c r="O189" s="5"/>
      <c r="P189" s="5"/>
      <c r="Q189" s="5"/>
      <c r="R189" s="5"/>
      <c r="S189" s="5"/>
      <c r="X189" t="str">
        <v>1792</v>
      </c>
      <c r="Y189" s="27" t="str">
        <f>_xlfn.XLOOKUP(X189,Respuesta!B:B,Respuesta!H:H)</f>
        <v>Si</v>
      </c>
      <c r="Z189" s="27">
        <f>_xlfn.XLOOKUP(X189,Respuesta!B:B,Respuesta!C:C)</f>
        <v>179</v>
      </c>
    </row>
    <row r="190" spans="1:26" ht="45" hidden="1" customHeight="1">
      <c r="A190" s="5"/>
      <c r="D190" s="3">
        <v>100</v>
      </c>
      <c r="E190" s="3" t="s">
        <v>629</v>
      </c>
      <c r="F190" s="39">
        <f>_xlfn.XLOOKUP(TotalResum[[#This Row],[No]],Respuesta!C:C,Respuesta!A:A)</f>
        <v>5.4</v>
      </c>
      <c r="G190" s="33" t="s">
        <v>119</v>
      </c>
      <c r="H190" s="33" t="s">
        <v>354</v>
      </c>
      <c r="I190" s="33" t="s">
        <v>533</v>
      </c>
      <c r="J190" s="32"/>
      <c r="K190" s="32" t="str">
        <f>IF(_xlfn.XLOOKUP(TotalResum[[#This Row],[No]],$Z:$Z,$Y:$Y) = "Si","Si","Null")</f>
        <v>Si</v>
      </c>
      <c r="M190" s="5"/>
      <c r="N190" s="5"/>
      <c r="O190" s="5"/>
      <c r="P190" s="5"/>
      <c r="Q190" s="5"/>
      <c r="R190" s="5"/>
      <c r="S190" s="5"/>
    </row>
    <row r="191" spans="1:26" ht="45" hidden="1" customHeight="1">
      <c r="A191" s="5"/>
      <c r="D191" s="3">
        <v>100</v>
      </c>
      <c r="E191" s="3" t="s">
        <v>629</v>
      </c>
      <c r="F191" s="39">
        <f>_xlfn.XLOOKUP(TotalResum[[#This Row],[No]],Respuesta!C:C,Respuesta!A:A)</f>
        <v>5.4</v>
      </c>
      <c r="G191" s="33" t="s">
        <v>119</v>
      </c>
      <c r="H191" s="33" t="s">
        <v>348</v>
      </c>
      <c r="I191" s="33" t="s">
        <v>534</v>
      </c>
      <c r="J191" s="32"/>
      <c r="K191" s="32" t="str">
        <f>IF(_xlfn.XLOOKUP(TotalResum[[#This Row],[No]],$Z:$Z,$Y:$Y) = "Si","Si","Null")</f>
        <v>Si</v>
      </c>
      <c r="M191" s="5"/>
      <c r="N191" s="5"/>
      <c r="O191" s="5"/>
      <c r="P191" s="5"/>
      <c r="Q191" s="5"/>
      <c r="R191" s="5"/>
      <c r="S191" s="5"/>
    </row>
    <row r="192" spans="1:26" ht="45" hidden="1" customHeight="1">
      <c r="A192" s="5"/>
      <c r="D192" s="3">
        <v>101</v>
      </c>
      <c r="E192" s="3" t="s">
        <v>629</v>
      </c>
      <c r="F192" s="39">
        <f>_xlfn.XLOOKUP(TotalResum[[#This Row],[No]],Respuesta!C:C,Respuesta!A:A)</f>
        <v>5.5</v>
      </c>
      <c r="G192" s="33" t="s">
        <v>120</v>
      </c>
      <c r="H192" s="33" t="s">
        <v>348</v>
      </c>
      <c r="I192" s="33" t="s">
        <v>284</v>
      </c>
      <c r="J192" s="32"/>
      <c r="K192" s="32" t="str">
        <f>IF(_xlfn.XLOOKUP(TotalResum[[#This Row],[No]],$Z:$Z,$Y:$Y) = "Si","Si","Null")</f>
        <v>Si</v>
      </c>
      <c r="M192" s="5"/>
      <c r="N192" s="5"/>
      <c r="O192" s="5"/>
      <c r="P192" s="5"/>
      <c r="Q192" s="5"/>
      <c r="R192" s="5"/>
      <c r="S192" s="5"/>
    </row>
    <row r="193" spans="1:19" s="5" customFormat="1" ht="45" hidden="1" customHeight="1">
      <c r="B193" s="2"/>
      <c r="C193" s="2"/>
      <c r="D193" s="3">
        <v>102</v>
      </c>
      <c r="E193" s="3" t="s">
        <v>629</v>
      </c>
      <c r="F193" s="39">
        <f>_xlfn.XLOOKUP(TotalResum[[#This Row],[No]],Respuesta!C:C,Respuesta!A:A)</f>
        <v>5.5</v>
      </c>
      <c r="G193" s="33" t="s">
        <v>121</v>
      </c>
      <c r="H193" s="33" t="s">
        <v>354</v>
      </c>
      <c r="I193" s="33" t="s">
        <v>285</v>
      </c>
      <c r="J193" s="32"/>
      <c r="K193" s="32" t="str">
        <f>IF(_xlfn.XLOOKUP(TotalResum[[#This Row],[No]],$Z:$Z,$Y:$Y) = "Si","Si","Null")</f>
        <v>Si</v>
      </c>
      <c r="L193" s="2"/>
    </row>
    <row r="194" spans="1:19" ht="45" hidden="1" customHeight="1">
      <c r="A194" s="5"/>
      <c r="D194" s="3">
        <v>103</v>
      </c>
      <c r="E194" s="3" t="s">
        <v>630</v>
      </c>
      <c r="F194" s="39">
        <f>_xlfn.XLOOKUP(TotalResum[[#This Row],[No]],Respuesta!C:C,Respuesta!A:A)</f>
        <v>6.1</v>
      </c>
      <c r="G194" s="33" t="s">
        <v>122</v>
      </c>
      <c r="H194" s="33" t="s">
        <v>354</v>
      </c>
      <c r="I194" s="33" t="s">
        <v>535</v>
      </c>
      <c r="J194" s="32"/>
      <c r="K194" s="32" t="str">
        <f>IF(_xlfn.XLOOKUP(TotalResum[[#This Row],[No]],$Z:$Z,$Y:$Y) = "Si","Si","Null")</f>
        <v>Si</v>
      </c>
      <c r="M194" s="5"/>
      <c r="N194" s="5"/>
      <c r="O194" s="5"/>
      <c r="P194" s="5"/>
      <c r="Q194" s="5"/>
      <c r="R194" s="5"/>
      <c r="S194" s="5"/>
    </row>
    <row r="195" spans="1:19" ht="45" hidden="1" customHeight="1">
      <c r="A195" s="5"/>
      <c r="D195" s="3">
        <v>103</v>
      </c>
      <c r="E195" s="3" t="s">
        <v>630</v>
      </c>
      <c r="F195" s="39">
        <f>_xlfn.XLOOKUP(TotalResum[[#This Row],[No]],Respuesta!C:C,Respuesta!A:A)</f>
        <v>6.1</v>
      </c>
      <c r="G195" s="33" t="s">
        <v>122</v>
      </c>
      <c r="H195" s="33" t="s">
        <v>359</v>
      </c>
      <c r="I195" s="33" t="s">
        <v>536</v>
      </c>
      <c r="J195" s="32"/>
      <c r="K195" s="32" t="str">
        <f>IF(_xlfn.XLOOKUP(TotalResum[[#This Row],[No]],$Z:$Z,$Y:$Y) = "Si","Si","Null")</f>
        <v>Si</v>
      </c>
      <c r="M195" s="5"/>
      <c r="N195" s="5"/>
      <c r="O195" s="5"/>
      <c r="P195" s="5"/>
      <c r="Q195" s="5"/>
      <c r="R195" s="5"/>
      <c r="S195" s="5"/>
    </row>
    <row r="196" spans="1:19" ht="45" hidden="1" customHeight="1">
      <c r="A196" s="5"/>
      <c r="D196" s="3">
        <v>103</v>
      </c>
      <c r="E196" s="3" t="s">
        <v>630</v>
      </c>
      <c r="F196" s="39">
        <f>_xlfn.XLOOKUP(TotalResum[[#This Row],[No]],Respuesta!C:C,Respuesta!A:A)</f>
        <v>6.1</v>
      </c>
      <c r="G196" s="33" t="s">
        <v>122</v>
      </c>
      <c r="H196" s="33" t="s">
        <v>348</v>
      </c>
      <c r="I196" s="33" t="s">
        <v>537</v>
      </c>
      <c r="J196" s="32"/>
      <c r="K196" s="32" t="str">
        <f>IF(_xlfn.XLOOKUP(TotalResum[[#This Row],[No]],$Z:$Z,$Y:$Y) = "Si","Si","Null")</f>
        <v>Si</v>
      </c>
      <c r="M196" s="5"/>
      <c r="N196" s="5"/>
      <c r="O196" s="5"/>
      <c r="P196" s="5"/>
      <c r="Q196" s="5"/>
      <c r="R196" s="5"/>
      <c r="S196" s="5"/>
    </row>
    <row r="197" spans="1:19" ht="45" hidden="1" customHeight="1">
      <c r="A197" s="5"/>
      <c r="D197" s="3">
        <v>104</v>
      </c>
      <c r="E197" s="3" t="s">
        <v>630</v>
      </c>
      <c r="F197" s="39">
        <f>_xlfn.XLOOKUP(TotalResum[[#This Row],[No]],Respuesta!C:C,Respuesta!A:A)</f>
        <v>6.2</v>
      </c>
      <c r="G197" s="33" t="s">
        <v>123</v>
      </c>
      <c r="H197" s="33" t="s">
        <v>354</v>
      </c>
      <c r="I197" s="33" t="s">
        <v>538</v>
      </c>
      <c r="J197" s="32"/>
      <c r="K197" s="32" t="str">
        <f>IF(_xlfn.XLOOKUP(TotalResum[[#This Row],[No]],$Z:$Z,$Y:$Y) = "Si","Si","Null")</f>
        <v>Si</v>
      </c>
      <c r="M197" s="5"/>
      <c r="N197" s="5"/>
      <c r="O197" s="5"/>
      <c r="P197" s="5"/>
      <c r="Q197" s="5"/>
      <c r="R197" s="5"/>
      <c r="S197" s="5"/>
    </row>
    <row r="198" spans="1:19" ht="45" hidden="1" customHeight="1">
      <c r="A198" s="5"/>
      <c r="D198" s="3">
        <v>104</v>
      </c>
      <c r="E198" s="3" t="s">
        <v>630</v>
      </c>
      <c r="F198" s="39">
        <f>_xlfn.XLOOKUP(TotalResum[[#This Row],[No]],Respuesta!C:C,Respuesta!A:A)</f>
        <v>6.2</v>
      </c>
      <c r="G198" s="33" t="s">
        <v>123</v>
      </c>
      <c r="H198" s="33" t="s">
        <v>359</v>
      </c>
      <c r="I198" s="33" t="s">
        <v>539</v>
      </c>
      <c r="J198" s="32"/>
      <c r="K198" s="32" t="str">
        <f>IF(_xlfn.XLOOKUP(TotalResum[[#This Row],[No]],$Z:$Z,$Y:$Y) = "Si","Si","Null")</f>
        <v>Si</v>
      </c>
      <c r="M198" s="5"/>
      <c r="N198" s="5"/>
      <c r="O198" s="5"/>
      <c r="P198" s="5"/>
      <c r="Q198" s="5"/>
      <c r="R198" s="5"/>
      <c r="S198" s="5"/>
    </row>
    <row r="199" spans="1:19" ht="45" hidden="1" customHeight="1">
      <c r="A199" s="5"/>
      <c r="D199" s="3">
        <v>104</v>
      </c>
      <c r="E199" s="3" t="s">
        <v>630</v>
      </c>
      <c r="F199" s="39">
        <f>_xlfn.XLOOKUP(TotalResum[[#This Row],[No]],Respuesta!C:C,Respuesta!A:A)</f>
        <v>6.2</v>
      </c>
      <c r="G199" s="33" t="s">
        <v>123</v>
      </c>
      <c r="H199" s="33" t="s">
        <v>348</v>
      </c>
      <c r="I199" s="33" t="s">
        <v>540</v>
      </c>
      <c r="J199" s="32"/>
      <c r="K199" s="32" t="str">
        <f>IF(_xlfn.XLOOKUP(TotalResum[[#This Row],[No]],$Z:$Z,$Y:$Y) = "Si","Si","Null")</f>
        <v>Si</v>
      </c>
      <c r="M199" s="5"/>
      <c r="N199" s="5"/>
      <c r="O199" s="5"/>
      <c r="P199" s="5"/>
      <c r="Q199" s="5"/>
      <c r="R199" s="5"/>
      <c r="S199" s="5"/>
    </row>
    <row r="200" spans="1:19" ht="45" hidden="1" customHeight="1">
      <c r="A200" s="5"/>
      <c r="D200" s="3">
        <v>105</v>
      </c>
      <c r="E200" s="3" t="s">
        <v>630</v>
      </c>
      <c r="F200" s="39">
        <f>_xlfn.XLOOKUP(TotalResum[[#This Row],[No]],Respuesta!C:C,Respuesta!A:A)</f>
        <v>6.3</v>
      </c>
      <c r="G200" s="33" t="s">
        <v>124</v>
      </c>
      <c r="H200" s="33" t="s">
        <v>350</v>
      </c>
      <c r="I200" s="33" t="s">
        <v>541</v>
      </c>
      <c r="J200" s="32"/>
      <c r="K200" s="32" t="str">
        <f>IF(_xlfn.XLOOKUP(TotalResum[[#This Row],[No]],$Z:$Z,$Y:$Y) = "Si","Si","Null")</f>
        <v>Si</v>
      </c>
      <c r="M200" s="5"/>
      <c r="N200" s="5"/>
      <c r="O200" s="5"/>
      <c r="P200" s="5"/>
      <c r="Q200" s="5"/>
      <c r="R200" s="5"/>
      <c r="S200" s="5"/>
    </row>
    <row r="201" spans="1:19" ht="45" hidden="1" customHeight="1">
      <c r="A201" s="5"/>
      <c r="D201" s="3">
        <v>105</v>
      </c>
      <c r="E201" s="3" t="s">
        <v>630</v>
      </c>
      <c r="F201" s="39">
        <f>_xlfn.XLOOKUP(TotalResum[[#This Row],[No]],Respuesta!C:C,Respuesta!A:A)</f>
        <v>6.3</v>
      </c>
      <c r="G201" s="33" t="s">
        <v>124</v>
      </c>
      <c r="H201" s="33" t="s">
        <v>354</v>
      </c>
      <c r="I201" s="33" t="s">
        <v>542</v>
      </c>
      <c r="J201" s="32"/>
      <c r="K201" s="32" t="str">
        <f>IF(_xlfn.XLOOKUP(TotalResum[[#This Row],[No]],$Z:$Z,$Y:$Y) = "Si","Si","Null")</f>
        <v>Si</v>
      </c>
      <c r="M201" s="5"/>
      <c r="N201" s="5"/>
      <c r="O201" s="5"/>
      <c r="P201" s="5"/>
      <c r="Q201" s="5"/>
      <c r="R201" s="5"/>
      <c r="S201" s="5"/>
    </row>
    <row r="202" spans="1:19" ht="45" hidden="1" customHeight="1">
      <c r="A202" s="5"/>
      <c r="D202" s="3">
        <v>105</v>
      </c>
      <c r="E202" s="3" t="s">
        <v>630</v>
      </c>
      <c r="F202" s="39">
        <f>_xlfn.XLOOKUP(TotalResum[[#This Row],[No]],Respuesta!C:C,Respuesta!A:A)</f>
        <v>6.3</v>
      </c>
      <c r="G202" s="33" t="s">
        <v>124</v>
      </c>
      <c r="H202" s="33" t="s">
        <v>348</v>
      </c>
      <c r="I202" s="33" t="s">
        <v>543</v>
      </c>
      <c r="J202" s="32"/>
      <c r="K202" s="32" t="str">
        <f>IF(_xlfn.XLOOKUP(TotalResum[[#This Row],[No]],$Z:$Z,$Y:$Y) = "Si","Si","Null")</f>
        <v>Si</v>
      </c>
      <c r="M202" s="5"/>
      <c r="N202" s="5"/>
      <c r="O202" s="5"/>
      <c r="P202" s="5"/>
      <c r="Q202" s="5"/>
      <c r="R202" s="5"/>
      <c r="S202" s="5"/>
    </row>
    <row r="203" spans="1:19" ht="45" hidden="1" customHeight="1">
      <c r="A203" s="5"/>
      <c r="D203" s="3">
        <v>106</v>
      </c>
      <c r="E203" s="3" t="s">
        <v>630</v>
      </c>
      <c r="F203" s="39">
        <f>_xlfn.XLOOKUP(TotalResum[[#This Row],[No]],Respuesta!C:C,Respuesta!A:A)</f>
        <v>6.3</v>
      </c>
      <c r="G203" s="33" t="s">
        <v>125</v>
      </c>
      <c r="H203" s="33" t="s">
        <v>350</v>
      </c>
      <c r="I203" s="33" t="s">
        <v>287</v>
      </c>
      <c r="J203" s="32"/>
      <c r="K203" s="32" t="str">
        <f>IF(_xlfn.XLOOKUP(TotalResum[[#This Row],[No]],$Z:$Z,$Y:$Y) = "Si","Si","Null")</f>
        <v>Si</v>
      </c>
      <c r="M203" s="5"/>
      <c r="N203" s="5"/>
      <c r="O203" s="5"/>
      <c r="P203" s="5"/>
      <c r="Q203" s="5"/>
      <c r="R203" s="5"/>
      <c r="S203" s="5"/>
    </row>
    <row r="204" spans="1:19" ht="45" hidden="1" customHeight="1">
      <c r="A204" s="5"/>
      <c r="D204" s="3">
        <v>107</v>
      </c>
      <c r="E204" s="3" t="s">
        <v>630</v>
      </c>
      <c r="F204" s="39">
        <f>_xlfn.XLOOKUP(TotalResum[[#This Row],[No]],Respuesta!C:C,Respuesta!A:A)</f>
        <v>6.4</v>
      </c>
      <c r="G204" s="33" t="s">
        <v>126</v>
      </c>
      <c r="H204" s="33" t="s">
        <v>354</v>
      </c>
      <c r="I204" s="33" t="s">
        <v>544</v>
      </c>
      <c r="J204" s="32"/>
      <c r="K204" s="32" t="str">
        <f>IF(_xlfn.XLOOKUP(TotalResum[[#This Row],[No]],$Z:$Z,$Y:$Y) = "Si","Si","Null")</f>
        <v>Si</v>
      </c>
      <c r="M204" s="5"/>
      <c r="N204" s="5"/>
      <c r="O204" s="5"/>
      <c r="P204" s="5"/>
      <c r="Q204" s="5"/>
      <c r="R204" s="5"/>
      <c r="S204" s="5"/>
    </row>
    <row r="205" spans="1:19" ht="45" hidden="1" customHeight="1">
      <c r="A205" s="5"/>
      <c r="D205" s="3">
        <v>107</v>
      </c>
      <c r="E205" s="3" t="s">
        <v>630</v>
      </c>
      <c r="F205" s="39">
        <f>_xlfn.XLOOKUP(TotalResum[[#This Row],[No]],Respuesta!C:C,Respuesta!A:A)</f>
        <v>6.4</v>
      </c>
      <c r="G205" s="33" t="s">
        <v>126</v>
      </c>
      <c r="H205" s="33" t="s">
        <v>348</v>
      </c>
      <c r="I205" s="33" t="s">
        <v>545</v>
      </c>
      <c r="J205" s="32"/>
      <c r="K205" s="32" t="str">
        <f>IF(_xlfn.XLOOKUP(TotalResum[[#This Row],[No]],$Z:$Z,$Y:$Y) = "Si","Si","Null")</f>
        <v>Si</v>
      </c>
      <c r="M205" s="5"/>
      <c r="N205" s="5"/>
      <c r="O205" s="5"/>
      <c r="P205" s="5"/>
      <c r="Q205" s="5"/>
      <c r="R205" s="5"/>
      <c r="S205" s="5"/>
    </row>
    <row r="206" spans="1:19" ht="45" hidden="1" customHeight="1">
      <c r="A206" s="5"/>
      <c r="D206" s="3">
        <v>108</v>
      </c>
      <c r="E206" s="3" t="s">
        <v>630</v>
      </c>
      <c r="F206" s="39">
        <f>_xlfn.XLOOKUP(TotalResum[[#This Row],[No]],Respuesta!C:C,Respuesta!A:A)</f>
        <v>6.4</v>
      </c>
      <c r="G206" s="33" t="s">
        <v>127</v>
      </c>
      <c r="H206" s="33" t="s">
        <v>350</v>
      </c>
      <c r="I206" s="33" t="s">
        <v>546</v>
      </c>
      <c r="J206" s="32"/>
      <c r="K206" s="32" t="str">
        <f>IF(_xlfn.XLOOKUP(TotalResum[[#This Row],[No]],$Z:$Z,$Y:$Y) = "Si","Si","Null")</f>
        <v>Si</v>
      </c>
      <c r="M206" s="5"/>
      <c r="N206" s="5"/>
      <c r="O206" s="5"/>
      <c r="P206" s="5"/>
      <c r="Q206" s="5"/>
      <c r="R206" s="5"/>
      <c r="S206" s="5"/>
    </row>
    <row r="207" spans="1:19" ht="45" hidden="1" customHeight="1">
      <c r="A207" s="5"/>
      <c r="D207" s="3">
        <v>108</v>
      </c>
      <c r="E207" s="3" t="s">
        <v>630</v>
      </c>
      <c r="F207" s="39">
        <f>_xlfn.XLOOKUP(TotalResum[[#This Row],[No]],Respuesta!C:C,Respuesta!A:A)</f>
        <v>6.4</v>
      </c>
      <c r="G207" s="33" t="s">
        <v>127</v>
      </c>
      <c r="H207" s="33" t="s">
        <v>354</v>
      </c>
      <c r="I207" s="33" t="s">
        <v>547</v>
      </c>
      <c r="J207" s="32"/>
      <c r="K207" s="32" t="str">
        <f>IF(_xlfn.XLOOKUP(TotalResum[[#This Row],[No]],$Z:$Z,$Y:$Y) = "Si","Si","Null")</f>
        <v>Si</v>
      </c>
      <c r="M207" s="5"/>
      <c r="N207" s="5"/>
      <c r="O207" s="5"/>
      <c r="P207" s="5"/>
      <c r="Q207" s="5"/>
      <c r="R207" s="5"/>
      <c r="S207" s="5"/>
    </row>
    <row r="208" spans="1:19" ht="45" hidden="1" customHeight="1">
      <c r="A208" s="5"/>
      <c r="D208" s="3">
        <v>108</v>
      </c>
      <c r="E208" s="3" t="s">
        <v>630</v>
      </c>
      <c r="F208" s="39">
        <f>_xlfn.XLOOKUP(TotalResum[[#This Row],[No]],Respuesta!C:C,Respuesta!A:A)</f>
        <v>6.4</v>
      </c>
      <c r="G208" s="33" t="s">
        <v>127</v>
      </c>
      <c r="H208" s="33" t="s">
        <v>348</v>
      </c>
      <c r="I208" s="33" t="s">
        <v>548</v>
      </c>
      <c r="J208" s="32"/>
      <c r="K208" s="32" t="str">
        <f>IF(_xlfn.XLOOKUP(TotalResum[[#This Row],[No]],$Z:$Z,$Y:$Y) = "Si","Si","Null")</f>
        <v>Si</v>
      </c>
      <c r="M208" s="5"/>
      <c r="N208" s="5"/>
      <c r="O208" s="5"/>
      <c r="P208" s="5"/>
      <c r="Q208" s="5"/>
      <c r="R208" s="5"/>
      <c r="S208" s="5"/>
    </row>
    <row r="209" spans="1:19" ht="45" hidden="1" customHeight="1">
      <c r="A209" s="5"/>
      <c r="D209" s="3">
        <v>109</v>
      </c>
      <c r="E209" s="3" t="s">
        <v>630</v>
      </c>
      <c r="F209" s="39">
        <f>_xlfn.XLOOKUP(TotalResum[[#This Row],[No]],Respuesta!C:C,Respuesta!A:A)</f>
        <v>6.4</v>
      </c>
      <c r="G209" s="33" t="s">
        <v>128</v>
      </c>
      <c r="H209" s="33" t="s">
        <v>350</v>
      </c>
      <c r="I209" s="33" t="s">
        <v>289</v>
      </c>
      <c r="J209" s="32"/>
      <c r="K209" s="32" t="str">
        <f>IF(_xlfn.XLOOKUP(TotalResum[[#This Row],[No]],$Z:$Z,$Y:$Y) = "Si","Si","Null")</f>
        <v>Si</v>
      </c>
      <c r="M209" s="5"/>
      <c r="N209" s="5"/>
      <c r="O209" s="5"/>
      <c r="P209" s="5"/>
      <c r="Q209" s="5"/>
      <c r="R209" s="5"/>
      <c r="S209" s="5"/>
    </row>
    <row r="210" spans="1:19" ht="45" hidden="1" customHeight="1">
      <c r="A210" s="5"/>
      <c r="D210" s="3">
        <v>110</v>
      </c>
      <c r="E210" s="3" t="s">
        <v>630</v>
      </c>
      <c r="F210" s="39">
        <f>_xlfn.XLOOKUP(TotalResum[[#This Row],[No]],Respuesta!C:C,Respuesta!A:A)</f>
        <v>6.5</v>
      </c>
      <c r="G210" s="33" t="s">
        <v>129</v>
      </c>
      <c r="H210" s="33" t="s">
        <v>354</v>
      </c>
      <c r="I210" s="33" t="s">
        <v>549</v>
      </c>
      <c r="J210" s="32"/>
      <c r="K210" s="32" t="str">
        <f>IF(_xlfn.XLOOKUP(TotalResum[[#This Row],[No]],$Z:$Z,$Y:$Y) = "Si","Si","Null")</f>
        <v>Si</v>
      </c>
      <c r="M210" s="5"/>
      <c r="N210" s="5"/>
      <c r="O210" s="5"/>
      <c r="P210" s="5"/>
      <c r="Q210" s="5"/>
      <c r="R210" s="5"/>
      <c r="S210" s="5"/>
    </row>
    <row r="211" spans="1:19" ht="45" hidden="1" customHeight="1">
      <c r="A211" s="5"/>
      <c r="D211" s="3">
        <v>110</v>
      </c>
      <c r="E211" s="3" t="s">
        <v>630</v>
      </c>
      <c r="F211" s="39">
        <f>_xlfn.XLOOKUP(TotalResum[[#This Row],[No]],Respuesta!C:C,Respuesta!A:A)</f>
        <v>6.5</v>
      </c>
      <c r="G211" s="33" t="s">
        <v>129</v>
      </c>
      <c r="H211" s="33" t="s">
        <v>348</v>
      </c>
      <c r="I211" s="33" t="s">
        <v>550</v>
      </c>
      <c r="J211" s="32"/>
      <c r="K211" s="32" t="str">
        <f>IF(_xlfn.XLOOKUP(TotalResum[[#This Row],[No]],$Z:$Z,$Y:$Y) = "Si","Si","Null")</f>
        <v>Si</v>
      </c>
      <c r="M211" s="5"/>
      <c r="N211" s="5"/>
      <c r="O211" s="5"/>
      <c r="P211" s="5"/>
      <c r="Q211" s="5"/>
      <c r="R211" s="5"/>
      <c r="S211" s="5"/>
    </row>
    <row r="212" spans="1:19" ht="45" hidden="1" customHeight="1">
      <c r="A212" s="5"/>
      <c r="D212" s="3">
        <v>111</v>
      </c>
      <c r="E212" s="3" t="s">
        <v>630</v>
      </c>
      <c r="F212" s="39">
        <f>_xlfn.XLOOKUP(TotalResum[[#This Row],[No]],Respuesta!C:C,Respuesta!A:A)</f>
        <v>6.5</v>
      </c>
      <c r="G212" s="33" t="s">
        <v>130</v>
      </c>
      <c r="H212" s="33" t="s">
        <v>350</v>
      </c>
      <c r="I212" s="33" t="s">
        <v>551</v>
      </c>
      <c r="J212" s="32"/>
      <c r="K212" s="32" t="str">
        <f>IF(_xlfn.XLOOKUP(TotalResum[[#This Row],[No]],$Z:$Z,$Y:$Y) = "Si","Si","Null")</f>
        <v>Si</v>
      </c>
      <c r="M212" s="5"/>
      <c r="N212" s="5"/>
      <c r="O212" s="5"/>
      <c r="P212" s="5"/>
      <c r="Q212" s="5"/>
      <c r="R212" s="5"/>
      <c r="S212" s="5"/>
    </row>
    <row r="213" spans="1:19" ht="45" hidden="1" customHeight="1">
      <c r="A213" s="5"/>
      <c r="D213" s="3">
        <v>111</v>
      </c>
      <c r="E213" s="3" t="s">
        <v>630</v>
      </c>
      <c r="F213" s="39">
        <f>_xlfn.XLOOKUP(TotalResum[[#This Row],[No]],Respuesta!C:C,Respuesta!A:A)</f>
        <v>6.5</v>
      </c>
      <c r="G213" s="33" t="s">
        <v>130</v>
      </c>
      <c r="H213" s="33" t="s">
        <v>348</v>
      </c>
      <c r="I213" s="33" t="s">
        <v>552</v>
      </c>
      <c r="J213" s="32"/>
      <c r="K213" s="32" t="str">
        <f>IF(_xlfn.XLOOKUP(TotalResum[[#This Row],[No]],$Z:$Z,$Y:$Y) = "Si","Si","Null")</f>
        <v>Si</v>
      </c>
      <c r="M213" s="5"/>
      <c r="N213" s="5"/>
      <c r="O213" s="5"/>
      <c r="P213" s="5"/>
      <c r="Q213" s="5"/>
      <c r="R213" s="5"/>
      <c r="S213" s="5"/>
    </row>
    <row r="214" spans="1:19" ht="45" hidden="1" customHeight="1">
      <c r="A214" s="5"/>
      <c r="D214" s="3">
        <v>112</v>
      </c>
      <c r="E214" s="3" t="s">
        <v>630</v>
      </c>
      <c r="F214" s="39">
        <f>_xlfn.XLOOKUP(TotalResum[[#This Row],[No]],Respuesta!C:C,Respuesta!A:A)</f>
        <v>6.5</v>
      </c>
      <c r="G214" s="33" t="s">
        <v>131</v>
      </c>
      <c r="H214" s="33" t="s">
        <v>350</v>
      </c>
      <c r="I214" s="33" t="s">
        <v>553</v>
      </c>
      <c r="J214" s="32"/>
      <c r="K214" s="32" t="str">
        <f>IF(_xlfn.XLOOKUP(TotalResum[[#This Row],[No]],$Z:$Z,$Y:$Y) = "Si","Si","Null")</f>
        <v>Si</v>
      </c>
      <c r="M214" s="5"/>
      <c r="N214" s="5"/>
      <c r="O214" s="5"/>
      <c r="P214" s="5"/>
      <c r="Q214" s="5"/>
      <c r="R214" s="5"/>
      <c r="S214" s="5"/>
    </row>
    <row r="215" spans="1:19" ht="45" hidden="1" customHeight="1">
      <c r="A215" s="5"/>
      <c r="D215" s="3">
        <v>112</v>
      </c>
      <c r="E215" s="3" t="s">
        <v>630</v>
      </c>
      <c r="F215" s="39">
        <f>_xlfn.XLOOKUP(TotalResum[[#This Row],[No]],Respuesta!C:C,Respuesta!A:A)</f>
        <v>6.5</v>
      </c>
      <c r="G215" s="33" t="s">
        <v>131</v>
      </c>
      <c r="H215" s="33" t="s">
        <v>348</v>
      </c>
      <c r="I215" s="33" t="s">
        <v>554</v>
      </c>
      <c r="J215" s="32"/>
      <c r="K215" s="32" t="str">
        <f>IF(_xlfn.XLOOKUP(TotalResum[[#This Row],[No]],$Z:$Z,$Y:$Y) = "Si","Si","Null")</f>
        <v>Si</v>
      </c>
      <c r="M215" s="5"/>
      <c r="N215" s="5"/>
      <c r="O215" s="5"/>
      <c r="P215" s="5"/>
      <c r="Q215" s="5"/>
      <c r="R215" s="5"/>
      <c r="S215" s="5"/>
    </row>
    <row r="216" spans="1:19" ht="45" hidden="1" customHeight="1">
      <c r="A216" s="5"/>
      <c r="D216" s="3">
        <v>113</v>
      </c>
      <c r="E216" s="3" t="s">
        <v>630</v>
      </c>
      <c r="F216" s="39">
        <f>_xlfn.XLOOKUP(TotalResum[[#This Row],[No]],Respuesta!C:C,Respuesta!A:A)</f>
        <v>6.5</v>
      </c>
      <c r="G216" s="33" t="s">
        <v>132</v>
      </c>
      <c r="H216" s="33" t="s">
        <v>350</v>
      </c>
      <c r="I216" s="33" t="s">
        <v>555</v>
      </c>
      <c r="J216" s="32"/>
      <c r="K216" s="32" t="str">
        <f>IF(_xlfn.XLOOKUP(TotalResum[[#This Row],[No]],$Z:$Z,$Y:$Y) = "Si","Si","Null")</f>
        <v>Si</v>
      </c>
      <c r="M216" s="5"/>
      <c r="N216" s="5"/>
      <c r="O216" s="5"/>
      <c r="P216" s="5"/>
      <c r="Q216" s="5"/>
      <c r="R216" s="5"/>
      <c r="S216" s="5"/>
    </row>
    <row r="217" spans="1:19" ht="45" hidden="1" customHeight="1">
      <c r="A217" s="5"/>
      <c r="D217" s="3">
        <v>113</v>
      </c>
      <c r="E217" s="3" t="s">
        <v>630</v>
      </c>
      <c r="F217" s="39">
        <f>_xlfn.XLOOKUP(TotalResum[[#This Row],[No]],Respuesta!C:C,Respuesta!A:A)</f>
        <v>6.5</v>
      </c>
      <c r="G217" s="33" t="s">
        <v>132</v>
      </c>
      <c r="H217" s="33" t="s">
        <v>348</v>
      </c>
      <c r="I217" s="33" t="s">
        <v>556</v>
      </c>
      <c r="J217" s="32"/>
      <c r="K217" s="32" t="str">
        <f>IF(_xlfn.XLOOKUP(TotalResum[[#This Row],[No]],$Z:$Z,$Y:$Y) = "Si","Si","Null")</f>
        <v>Si</v>
      </c>
      <c r="M217" s="5"/>
      <c r="N217" s="5"/>
      <c r="O217" s="5"/>
      <c r="P217" s="5"/>
      <c r="Q217" s="5"/>
      <c r="R217" s="5"/>
      <c r="S217" s="5"/>
    </row>
    <row r="218" spans="1:19" ht="45" hidden="1" customHeight="1">
      <c r="A218" s="5"/>
      <c r="D218" s="3">
        <v>114</v>
      </c>
      <c r="E218" s="3" t="s">
        <v>630</v>
      </c>
      <c r="F218" s="39">
        <f>_xlfn.XLOOKUP(TotalResum[[#This Row],[No]],Respuesta!C:C,Respuesta!A:A)</f>
        <v>6.6</v>
      </c>
      <c r="G218" s="33" t="s">
        <v>133</v>
      </c>
      <c r="H218" s="33" t="s">
        <v>350</v>
      </c>
      <c r="I218" s="33" t="s">
        <v>557</v>
      </c>
      <c r="J218" s="32"/>
      <c r="K218" s="32" t="str">
        <f>IF(_xlfn.XLOOKUP(TotalResum[[#This Row],[No]],$Z:$Z,$Y:$Y) = "Si","Si","Null")</f>
        <v>Si</v>
      </c>
      <c r="M218" s="5"/>
      <c r="N218" s="5"/>
      <c r="O218" s="5"/>
      <c r="P218" s="5"/>
      <c r="Q218" s="5"/>
      <c r="R218" s="5"/>
      <c r="S218" s="5"/>
    </row>
    <row r="219" spans="1:19" ht="45" hidden="1" customHeight="1">
      <c r="A219" s="5"/>
      <c r="D219" s="3">
        <v>114</v>
      </c>
      <c r="E219" s="3" t="s">
        <v>630</v>
      </c>
      <c r="F219" s="39">
        <f>_xlfn.XLOOKUP(TotalResum[[#This Row],[No]],Respuesta!C:C,Respuesta!A:A)</f>
        <v>6.6</v>
      </c>
      <c r="G219" s="33" t="s">
        <v>133</v>
      </c>
      <c r="H219" s="33" t="s">
        <v>354</v>
      </c>
      <c r="I219" s="33" t="s">
        <v>558</v>
      </c>
      <c r="J219" s="32"/>
      <c r="K219" s="32" t="str">
        <f>IF(_xlfn.XLOOKUP(TotalResum[[#This Row],[No]],$Z:$Z,$Y:$Y) = "Si","Si","Null")</f>
        <v>Si</v>
      </c>
      <c r="M219" s="5"/>
      <c r="N219" s="5"/>
      <c r="O219" s="5"/>
      <c r="P219" s="5"/>
      <c r="Q219" s="5"/>
      <c r="R219" s="5"/>
      <c r="S219" s="5"/>
    </row>
    <row r="220" spans="1:19" ht="45" hidden="1" customHeight="1">
      <c r="A220" s="5"/>
      <c r="D220" s="3">
        <v>115</v>
      </c>
      <c r="E220" s="3" t="s">
        <v>630</v>
      </c>
      <c r="F220" s="39">
        <f>_xlfn.XLOOKUP(TotalResum[[#This Row],[No]],Respuesta!C:C,Respuesta!A:A)</f>
        <v>6.6</v>
      </c>
      <c r="G220" s="33" t="s">
        <v>134</v>
      </c>
      <c r="H220" s="33" t="s">
        <v>350</v>
      </c>
      <c r="I220" s="33" t="s">
        <v>295</v>
      </c>
      <c r="J220" s="32"/>
      <c r="K220" s="32" t="str">
        <f>IF(_xlfn.XLOOKUP(TotalResum[[#This Row],[No]],$Z:$Z,$Y:$Y) = "Si","Si","Null")</f>
        <v>Si</v>
      </c>
      <c r="M220" s="5"/>
      <c r="N220" s="5"/>
      <c r="O220" s="5"/>
      <c r="P220" s="5"/>
      <c r="Q220" s="5"/>
      <c r="R220" s="5"/>
      <c r="S220" s="5"/>
    </row>
    <row r="221" spans="1:19" ht="45" hidden="1" customHeight="1">
      <c r="A221" s="5"/>
      <c r="D221" s="3">
        <v>116</v>
      </c>
      <c r="E221" s="3" t="s">
        <v>630</v>
      </c>
      <c r="F221" s="39">
        <f>_xlfn.XLOOKUP(TotalResum[[#This Row],[No]],Respuesta!C:C,Respuesta!A:A)</f>
        <v>6.7</v>
      </c>
      <c r="G221" s="33" t="s">
        <v>135</v>
      </c>
      <c r="H221" s="33" t="s">
        <v>350</v>
      </c>
      <c r="I221" s="33" t="s">
        <v>559</v>
      </c>
      <c r="J221" s="32"/>
      <c r="K221" s="32" t="str">
        <f>IF(_xlfn.XLOOKUP(TotalResum[[#This Row],[No]],$Z:$Z,$Y:$Y) = "Si","Si","Null")</f>
        <v>Si</v>
      </c>
      <c r="M221" s="5"/>
      <c r="N221" s="5"/>
      <c r="O221" s="5"/>
      <c r="P221" s="5"/>
      <c r="Q221" s="5"/>
      <c r="R221" s="5"/>
      <c r="S221" s="5"/>
    </row>
    <row r="222" spans="1:19" ht="45" hidden="1" customHeight="1">
      <c r="A222" s="5"/>
      <c r="D222" s="3">
        <v>116</v>
      </c>
      <c r="E222" s="3" t="s">
        <v>630</v>
      </c>
      <c r="F222" s="39">
        <f>_xlfn.XLOOKUP(TotalResum[[#This Row],[No]],Respuesta!C:C,Respuesta!A:A)</f>
        <v>6.7</v>
      </c>
      <c r="G222" s="33" t="s">
        <v>135</v>
      </c>
      <c r="H222" s="33" t="s">
        <v>354</v>
      </c>
      <c r="I222" s="33" t="s">
        <v>560</v>
      </c>
      <c r="J222" s="32"/>
      <c r="K222" s="32" t="str">
        <f>IF(_xlfn.XLOOKUP(TotalResum[[#This Row],[No]],$Z:$Z,$Y:$Y) = "Si","Si","Null")</f>
        <v>Si</v>
      </c>
      <c r="M222" s="5"/>
      <c r="N222" s="5"/>
      <c r="O222" s="5"/>
      <c r="P222" s="5"/>
      <c r="Q222" s="5"/>
      <c r="R222" s="5"/>
      <c r="S222" s="5"/>
    </row>
    <row r="223" spans="1:19" ht="45" hidden="1" customHeight="1">
      <c r="A223" s="5"/>
      <c r="D223" s="3">
        <v>116</v>
      </c>
      <c r="E223" s="3" t="s">
        <v>630</v>
      </c>
      <c r="F223" s="39">
        <f>_xlfn.XLOOKUP(TotalResum[[#This Row],[No]],Respuesta!C:C,Respuesta!A:A)</f>
        <v>6.7</v>
      </c>
      <c r="G223" s="33" t="s">
        <v>135</v>
      </c>
      <c r="H223" s="33" t="s">
        <v>348</v>
      </c>
      <c r="I223" s="33" t="s">
        <v>561</v>
      </c>
      <c r="J223" s="32"/>
      <c r="K223" s="32" t="str">
        <f>IF(_xlfn.XLOOKUP(TotalResum[[#This Row],[No]],$Z:$Z,$Y:$Y) = "Si","Si","Null")</f>
        <v>Si</v>
      </c>
      <c r="M223" s="5"/>
      <c r="N223" s="5"/>
      <c r="O223" s="5"/>
      <c r="P223" s="5"/>
      <c r="Q223" s="5"/>
      <c r="R223" s="5"/>
      <c r="S223" s="5"/>
    </row>
    <row r="224" spans="1:19" ht="45" hidden="1" customHeight="1">
      <c r="A224" s="5"/>
      <c r="D224" s="3">
        <v>117</v>
      </c>
      <c r="E224" s="3" t="s">
        <v>630</v>
      </c>
      <c r="F224" s="39">
        <f>_xlfn.XLOOKUP(TotalResum[[#This Row],[No]],Respuesta!C:C,Respuesta!A:A)</f>
        <v>6.7</v>
      </c>
      <c r="G224" s="33" t="s">
        <v>136</v>
      </c>
      <c r="H224" s="33" t="s">
        <v>350</v>
      </c>
      <c r="I224" s="33" t="s">
        <v>297</v>
      </c>
      <c r="J224" s="32"/>
      <c r="K224" s="32" t="str">
        <f>IF(_xlfn.XLOOKUP(TotalResum[[#This Row],[No]],$Z:$Z,$Y:$Y) = "Si","Si","Null")</f>
        <v>Si</v>
      </c>
      <c r="M224" s="5"/>
      <c r="N224" s="5"/>
      <c r="O224" s="5"/>
      <c r="P224" s="5"/>
      <c r="Q224" s="5"/>
      <c r="R224" s="5"/>
      <c r="S224" s="5"/>
    </row>
    <row r="225" spans="1:19" ht="45" hidden="1" customHeight="1">
      <c r="A225" s="5"/>
      <c r="D225" s="3">
        <v>118</v>
      </c>
      <c r="E225" s="3" t="s">
        <v>630</v>
      </c>
      <c r="F225" s="39">
        <f>_xlfn.XLOOKUP(TotalResum[[#This Row],[No]],Respuesta!C:C,Respuesta!A:A)</f>
        <v>6.8</v>
      </c>
      <c r="G225" s="33" t="s">
        <v>137</v>
      </c>
      <c r="H225" s="33" t="s">
        <v>350</v>
      </c>
      <c r="I225" s="33" t="s">
        <v>562</v>
      </c>
      <c r="J225" s="32"/>
      <c r="K225" s="32" t="str">
        <f>IF(_xlfn.XLOOKUP(TotalResum[[#This Row],[No]],$Z:$Z,$Y:$Y) = "Si","Si","Null")</f>
        <v>Si</v>
      </c>
      <c r="M225" s="5"/>
      <c r="N225" s="5"/>
      <c r="O225" s="5"/>
      <c r="P225" s="5"/>
      <c r="Q225" s="5"/>
      <c r="R225" s="5"/>
      <c r="S225" s="5"/>
    </row>
    <row r="226" spans="1:19" ht="45" hidden="1" customHeight="1">
      <c r="A226" s="5"/>
      <c r="D226" s="3">
        <v>118</v>
      </c>
      <c r="E226" s="3" t="s">
        <v>630</v>
      </c>
      <c r="F226" s="39">
        <f>_xlfn.XLOOKUP(TotalResum[[#This Row],[No]],Respuesta!C:C,Respuesta!A:A)</f>
        <v>6.8</v>
      </c>
      <c r="G226" s="33" t="s">
        <v>137</v>
      </c>
      <c r="H226" s="33" t="s">
        <v>348</v>
      </c>
      <c r="I226" s="33" t="s">
        <v>563</v>
      </c>
      <c r="J226" s="32"/>
      <c r="K226" s="32" t="str">
        <f>IF(_xlfn.XLOOKUP(TotalResum[[#This Row],[No]],$Z:$Z,$Y:$Y) = "Si","Si","Null")</f>
        <v>Si</v>
      </c>
      <c r="M226" s="5"/>
      <c r="N226" s="5"/>
      <c r="O226" s="5"/>
      <c r="P226" s="5"/>
      <c r="Q226" s="5"/>
      <c r="R226" s="5"/>
      <c r="S226" s="5"/>
    </row>
    <row r="227" spans="1:19" ht="45" hidden="1" customHeight="1">
      <c r="A227" s="5"/>
      <c r="D227" s="3">
        <v>119</v>
      </c>
      <c r="E227" s="3" t="s">
        <v>630</v>
      </c>
      <c r="F227" s="39">
        <f>_xlfn.XLOOKUP(TotalResum[[#This Row],[No]],Respuesta!C:C,Respuesta!A:A)</f>
        <v>6.8</v>
      </c>
      <c r="G227" s="33" t="s">
        <v>138</v>
      </c>
      <c r="H227" s="33" t="s">
        <v>350</v>
      </c>
      <c r="I227" s="33" t="s">
        <v>564</v>
      </c>
      <c r="J227" s="32"/>
      <c r="K227" s="32" t="str">
        <f>IF(_xlfn.XLOOKUP(TotalResum[[#This Row],[No]],$Z:$Z,$Y:$Y) = "Si","Si","Null")</f>
        <v>Si</v>
      </c>
      <c r="M227" s="5"/>
      <c r="N227" s="5"/>
      <c r="O227" s="5"/>
      <c r="P227" s="5"/>
      <c r="Q227" s="5"/>
      <c r="R227" s="5"/>
      <c r="S227" s="5"/>
    </row>
    <row r="228" spans="1:19" ht="45" hidden="1" customHeight="1">
      <c r="A228" s="5"/>
      <c r="D228" s="3">
        <v>119</v>
      </c>
      <c r="E228" s="3" t="s">
        <v>630</v>
      </c>
      <c r="F228" s="39">
        <f>_xlfn.XLOOKUP(TotalResum[[#This Row],[No]],Respuesta!C:C,Respuesta!A:A)</f>
        <v>6.8</v>
      </c>
      <c r="G228" s="33" t="s">
        <v>138</v>
      </c>
      <c r="H228" s="33" t="s">
        <v>348</v>
      </c>
      <c r="I228" s="33" t="s">
        <v>565</v>
      </c>
      <c r="J228" s="32"/>
      <c r="K228" s="32" t="str">
        <f>IF(_xlfn.XLOOKUP(TotalResum[[#This Row],[No]],$Z:$Z,$Y:$Y) = "Si","Si","Null")</f>
        <v>Si</v>
      </c>
      <c r="M228" s="5"/>
      <c r="N228" s="5"/>
      <c r="O228" s="5"/>
      <c r="P228" s="5"/>
      <c r="Q228" s="5"/>
      <c r="R228" s="5"/>
      <c r="S228" s="5"/>
    </row>
    <row r="229" spans="1:19" ht="45" hidden="1" customHeight="1">
      <c r="A229" s="5"/>
      <c r="D229" s="3">
        <v>120</v>
      </c>
      <c r="E229" s="3" t="s">
        <v>630</v>
      </c>
      <c r="F229" s="39">
        <f>_xlfn.XLOOKUP(TotalResum[[#This Row],[No]],Respuesta!C:C,Respuesta!A:A)</f>
        <v>6.9</v>
      </c>
      <c r="G229" s="33" t="s">
        <v>139</v>
      </c>
      <c r="H229" s="33" t="s">
        <v>350</v>
      </c>
      <c r="I229" s="33" t="s">
        <v>566</v>
      </c>
      <c r="J229" s="32"/>
      <c r="K229" s="32" t="str">
        <f>IF(_xlfn.XLOOKUP(TotalResum[[#This Row],[No]],$Z:$Z,$Y:$Y) = "Si","Si","Null")</f>
        <v>Si</v>
      </c>
      <c r="M229" s="5"/>
      <c r="N229" s="5"/>
      <c r="O229" s="5"/>
      <c r="P229" s="5"/>
      <c r="Q229" s="5"/>
      <c r="R229" s="5"/>
      <c r="S229" s="5"/>
    </row>
    <row r="230" spans="1:19" ht="45" hidden="1" customHeight="1">
      <c r="A230" s="5"/>
      <c r="D230" s="3">
        <v>120</v>
      </c>
      <c r="E230" s="3" t="s">
        <v>630</v>
      </c>
      <c r="F230" s="39">
        <f>_xlfn.XLOOKUP(TotalResum[[#This Row],[No]],Respuesta!C:C,Respuesta!A:A)</f>
        <v>6.9</v>
      </c>
      <c r="G230" s="33" t="s">
        <v>139</v>
      </c>
      <c r="H230" s="33" t="s">
        <v>348</v>
      </c>
      <c r="I230" s="33" t="s">
        <v>567</v>
      </c>
      <c r="J230" s="32"/>
      <c r="K230" s="32" t="str">
        <f>IF(_xlfn.XLOOKUP(TotalResum[[#This Row],[No]],$Z:$Z,$Y:$Y) = "Si","Si","Null")</f>
        <v>Si</v>
      </c>
      <c r="M230" s="5"/>
      <c r="N230" s="5"/>
      <c r="O230" s="5"/>
      <c r="P230" s="5"/>
      <c r="Q230" s="5"/>
      <c r="R230" s="5"/>
      <c r="S230" s="5"/>
    </row>
    <row r="231" spans="1:19" ht="45" hidden="1" customHeight="1">
      <c r="A231" s="5"/>
      <c r="D231" s="3">
        <v>121</v>
      </c>
      <c r="E231" s="3" t="s">
        <v>630</v>
      </c>
      <c r="F231" s="39">
        <f>_xlfn.XLOOKUP(TotalResum[[#This Row],[No]],Respuesta!C:C,Respuesta!A:A)</f>
        <v>6.1</v>
      </c>
      <c r="G231" s="33" t="s">
        <v>140</v>
      </c>
      <c r="H231" s="33" t="s">
        <v>354</v>
      </c>
      <c r="I231" s="33" t="s">
        <v>568</v>
      </c>
      <c r="J231" s="32"/>
      <c r="K231" s="32" t="str">
        <f>IF(_xlfn.XLOOKUP(TotalResum[[#This Row],[No]],$Z:$Z,$Y:$Y) = "Si","Si","Null")</f>
        <v>Si</v>
      </c>
      <c r="M231" s="5"/>
      <c r="N231" s="5"/>
      <c r="O231" s="5"/>
      <c r="P231" s="5"/>
      <c r="Q231" s="5"/>
      <c r="R231" s="5"/>
      <c r="S231" s="5"/>
    </row>
    <row r="232" spans="1:19" ht="45" hidden="1" customHeight="1">
      <c r="A232" s="5"/>
      <c r="D232" s="3">
        <v>121</v>
      </c>
      <c r="E232" s="3" t="s">
        <v>630</v>
      </c>
      <c r="F232" s="39">
        <f>_xlfn.XLOOKUP(TotalResum[[#This Row],[No]],Respuesta!C:C,Respuesta!A:A)</f>
        <v>6.1</v>
      </c>
      <c r="G232" s="33" t="s">
        <v>140</v>
      </c>
      <c r="H232" s="33" t="s">
        <v>348</v>
      </c>
      <c r="I232" s="33" t="s">
        <v>569</v>
      </c>
      <c r="J232" s="32"/>
      <c r="K232" s="32" t="str">
        <f>IF(_xlfn.XLOOKUP(TotalResum[[#This Row],[No]],$Z:$Z,$Y:$Y) = "Si","Si","Null")</f>
        <v>Si</v>
      </c>
      <c r="M232" s="5"/>
      <c r="N232" s="5"/>
      <c r="O232" s="5"/>
      <c r="P232" s="5"/>
      <c r="Q232" s="5"/>
      <c r="R232" s="5"/>
      <c r="S232" s="5"/>
    </row>
    <row r="233" spans="1:19" ht="45" hidden="1" customHeight="1">
      <c r="A233" s="5"/>
      <c r="D233" s="3">
        <v>122</v>
      </c>
      <c r="E233" s="3" t="s">
        <v>631</v>
      </c>
      <c r="F233" s="39">
        <f>_xlfn.XLOOKUP(TotalResum[[#This Row],[No]],Respuesta!C:C,Respuesta!A:A)</f>
        <v>7.1</v>
      </c>
      <c r="G233" s="33" t="s">
        <v>141</v>
      </c>
      <c r="H233" s="33" t="s">
        <v>348</v>
      </c>
      <c r="I233" s="33" t="s">
        <v>302</v>
      </c>
      <c r="J233" s="32"/>
      <c r="K233" s="32" t="str">
        <f>IF(_xlfn.XLOOKUP(TotalResum[[#This Row],[No]],$Z:$Z,$Y:$Y) = "Si","Si","Null")</f>
        <v>Null</v>
      </c>
      <c r="M233" s="5"/>
      <c r="N233" s="5"/>
      <c r="O233" s="5"/>
      <c r="P233" s="5"/>
      <c r="Q233" s="5"/>
      <c r="R233" s="5"/>
      <c r="S233" s="5"/>
    </row>
    <row r="234" spans="1:19" ht="45" hidden="1" customHeight="1">
      <c r="A234" s="5"/>
      <c r="D234" s="3">
        <v>123</v>
      </c>
      <c r="E234" s="3" t="s">
        <v>631</v>
      </c>
      <c r="F234" s="39">
        <f>_xlfn.XLOOKUP(TotalResum[[#This Row],[No]],Respuesta!C:C,Respuesta!A:A)</f>
        <v>7.1</v>
      </c>
      <c r="G234" s="33" t="s">
        <v>142</v>
      </c>
      <c r="H234" s="33" t="s">
        <v>348</v>
      </c>
      <c r="I234" s="33" t="s">
        <v>303</v>
      </c>
      <c r="J234" s="32"/>
      <c r="K234" s="32" t="str">
        <f>IF(_xlfn.XLOOKUP(TotalResum[[#This Row],[No]],$Z:$Z,$Y:$Y) = "Si","Si","Null")</f>
        <v>Si</v>
      </c>
      <c r="M234" s="5"/>
      <c r="N234" s="5"/>
      <c r="O234" s="5"/>
      <c r="P234" s="5"/>
      <c r="Q234" s="5"/>
      <c r="R234" s="5"/>
      <c r="S234" s="5"/>
    </row>
    <row r="235" spans="1:19" ht="45" hidden="1" customHeight="1">
      <c r="A235" s="5"/>
      <c r="D235" s="3">
        <v>124</v>
      </c>
      <c r="E235" s="3" t="s">
        <v>631</v>
      </c>
      <c r="F235" s="39">
        <f>_xlfn.XLOOKUP(TotalResum[[#This Row],[No]],Respuesta!C:C,Respuesta!A:A)</f>
        <v>7.2</v>
      </c>
      <c r="G235" s="33" t="s">
        <v>143</v>
      </c>
      <c r="H235" s="33" t="s">
        <v>348</v>
      </c>
      <c r="I235" s="33" t="s">
        <v>304</v>
      </c>
      <c r="J235" s="32"/>
      <c r="K235" s="32" t="str">
        <f>IF(_xlfn.XLOOKUP(TotalResum[[#This Row],[No]],$Z:$Z,$Y:$Y) = "Si","Si","Null")</f>
        <v>Si</v>
      </c>
      <c r="M235" s="5"/>
      <c r="N235" s="5"/>
      <c r="O235" s="5"/>
      <c r="P235" s="5"/>
      <c r="Q235" s="5"/>
      <c r="R235" s="5"/>
      <c r="S235" s="5"/>
    </row>
    <row r="236" spans="1:19" ht="45" hidden="1" customHeight="1">
      <c r="A236" s="5"/>
      <c r="D236" s="3">
        <v>125</v>
      </c>
      <c r="E236" s="3" t="s">
        <v>631</v>
      </c>
      <c r="F236" s="39">
        <f>_xlfn.XLOOKUP(TotalResum[[#This Row],[No]],Respuesta!C:C,Respuesta!A:A)</f>
        <v>7.3</v>
      </c>
      <c r="G236" s="33" t="s">
        <v>144</v>
      </c>
      <c r="H236" s="33" t="s">
        <v>348</v>
      </c>
      <c r="I236" s="33" t="s">
        <v>305</v>
      </c>
      <c r="J236" s="32"/>
      <c r="K236" s="32" t="str">
        <f>IF(_xlfn.XLOOKUP(TotalResum[[#This Row],[No]],$Z:$Z,$Y:$Y) = "Si","Si","Null")</f>
        <v>Si</v>
      </c>
      <c r="M236" s="5"/>
      <c r="N236" s="5"/>
      <c r="O236" s="5"/>
      <c r="P236" s="5"/>
      <c r="Q236" s="5"/>
      <c r="R236" s="5"/>
      <c r="S236" s="5"/>
    </row>
    <row r="237" spans="1:19" ht="45" hidden="1" customHeight="1">
      <c r="A237" s="5"/>
      <c r="D237" s="3">
        <v>126</v>
      </c>
      <c r="E237" s="3" t="s">
        <v>631</v>
      </c>
      <c r="F237" s="39">
        <f>_xlfn.XLOOKUP(TotalResum[[#This Row],[No]],Respuesta!C:C,Respuesta!A:A)</f>
        <v>7.4</v>
      </c>
      <c r="G237" s="33" t="s">
        <v>145</v>
      </c>
      <c r="H237" s="33" t="s">
        <v>348</v>
      </c>
      <c r="I237" s="33" t="s">
        <v>306</v>
      </c>
      <c r="J237" s="32"/>
      <c r="K237" s="32" t="str">
        <f>IF(_xlfn.XLOOKUP(TotalResum[[#This Row],[No]],$Z:$Z,$Y:$Y) = "Si","Si","Null")</f>
        <v>Si</v>
      </c>
      <c r="M237" s="5"/>
      <c r="N237" s="5"/>
      <c r="O237" s="5"/>
      <c r="P237" s="5"/>
      <c r="Q237" s="5"/>
      <c r="R237" s="5"/>
      <c r="S237" s="5"/>
    </row>
    <row r="238" spans="1:19" ht="45" hidden="1" customHeight="1">
      <c r="A238" s="5"/>
      <c r="D238" s="3">
        <v>127</v>
      </c>
      <c r="E238" s="3" t="s">
        <v>631</v>
      </c>
      <c r="F238" s="39">
        <f>_xlfn.XLOOKUP(TotalResum[[#This Row],[No]],Respuesta!C:C,Respuesta!A:A)</f>
        <v>7.5</v>
      </c>
      <c r="G238" s="33" t="s">
        <v>146</v>
      </c>
      <c r="H238" s="33" t="s">
        <v>348</v>
      </c>
      <c r="I238" s="33" t="s">
        <v>570</v>
      </c>
      <c r="J238" s="32"/>
      <c r="K238" s="32" t="str">
        <f>IF(_xlfn.XLOOKUP(TotalResum[[#This Row],[No]],$Z:$Z,$Y:$Y) = "Si","Si","Null")</f>
        <v>Si</v>
      </c>
      <c r="M238" s="5"/>
      <c r="N238" s="5"/>
      <c r="O238" s="5"/>
      <c r="P238" s="5"/>
      <c r="Q238" s="5"/>
      <c r="R238" s="5"/>
      <c r="S238" s="5"/>
    </row>
    <row r="239" spans="1:19" ht="45" customHeight="1">
      <c r="A239" s="5"/>
      <c r="D239" s="3">
        <v>127</v>
      </c>
      <c r="E239" s="3" t="s">
        <v>631</v>
      </c>
      <c r="F239" s="39">
        <f>_xlfn.XLOOKUP(TotalResum[[#This Row],[No]],Respuesta!C:C,Respuesta!A:A)</f>
        <v>7.5</v>
      </c>
      <c r="G239" s="33" t="s">
        <v>146</v>
      </c>
      <c r="H239" s="33" t="s">
        <v>362</v>
      </c>
      <c r="I239" s="33" t="s">
        <v>571</v>
      </c>
      <c r="J239" s="118"/>
      <c r="K239" s="32" t="str">
        <f>IF(_xlfn.XLOOKUP(TotalResum[[#This Row],[No]],$Z:$Z,$Y:$Y) = "Si","Si","Null")</f>
        <v>Si</v>
      </c>
      <c r="M239" s="5"/>
      <c r="N239" s="5"/>
      <c r="O239" s="5"/>
      <c r="P239" s="5"/>
      <c r="Q239" s="5"/>
      <c r="R239" s="5"/>
      <c r="S239" s="5"/>
    </row>
    <row r="240" spans="1:19" ht="45" hidden="1" customHeight="1">
      <c r="A240" s="5"/>
      <c r="D240" s="3">
        <v>128</v>
      </c>
      <c r="E240" s="3" t="s">
        <v>631</v>
      </c>
      <c r="F240" s="39">
        <f>_xlfn.XLOOKUP(TotalResum[[#This Row],[No]],Respuesta!C:C,Respuesta!A:A)</f>
        <v>7.6</v>
      </c>
      <c r="G240" s="33" t="s">
        <v>147</v>
      </c>
      <c r="H240" s="33" t="s">
        <v>354</v>
      </c>
      <c r="I240" s="33" t="s">
        <v>308</v>
      </c>
      <c r="J240" s="32"/>
      <c r="K240" s="32" t="str">
        <f>IF(_xlfn.XLOOKUP(TotalResum[[#This Row],[No]],$Z:$Z,$Y:$Y) = "Si","Si","Null")</f>
        <v>Null</v>
      </c>
      <c r="M240" s="5"/>
      <c r="N240" s="5"/>
      <c r="O240" s="5"/>
      <c r="P240" s="5"/>
      <c r="Q240" s="5"/>
      <c r="R240" s="5"/>
      <c r="S240" s="5"/>
    </row>
    <row r="241" spans="1:19" ht="45" hidden="1" customHeight="1">
      <c r="A241" s="5"/>
      <c r="D241" s="3">
        <v>129</v>
      </c>
      <c r="E241" s="3" t="s">
        <v>631</v>
      </c>
      <c r="F241" s="39">
        <f>_xlfn.XLOOKUP(TotalResum[[#This Row],[No]],Respuesta!C:C,Respuesta!A:A)</f>
        <v>7.6</v>
      </c>
      <c r="G241" s="33" t="s">
        <v>148</v>
      </c>
      <c r="H241" s="33" t="s">
        <v>354</v>
      </c>
      <c r="I241" s="33" t="s">
        <v>572</v>
      </c>
      <c r="J241" s="32"/>
      <c r="K241" s="32" t="str">
        <f>IF(_xlfn.XLOOKUP(TotalResum[[#This Row],[No]],$Z:$Z,$Y:$Y) = "Si","Si","Null")</f>
        <v>Si</v>
      </c>
      <c r="M241" s="5"/>
      <c r="N241" s="5"/>
      <c r="O241" s="5"/>
      <c r="P241" s="5"/>
      <c r="Q241" s="5"/>
      <c r="R241" s="5"/>
      <c r="S241" s="5"/>
    </row>
    <row r="242" spans="1:19" ht="45" customHeight="1">
      <c r="A242" s="5"/>
      <c r="D242" s="3">
        <v>129</v>
      </c>
      <c r="E242" s="3" t="s">
        <v>631</v>
      </c>
      <c r="F242" s="39">
        <f>_xlfn.XLOOKUP(TotalResum[[#This Row],[No]],Respuesta!C:C,Respuesta!A:A)</f>
        <v>7.6</v>
      </c>
      <c r="G242" s="33" t="s">
        <v>148</v>
      </c>
      <c r="H242" s="33" t="s">
        <v>362</v>
      </c>
      <c r="I242" s="33" t="s">
        <v>573</v>
      </c>
      <c r="J242" s="118"/>
      <c r="K242" s="32" t="str">
        <f>IF(_xlfn.XLOOKUP(TotalResum[[#This Row],[No]],$Z:$Z,$Y:$Y) = "Si","Si","Null")</f>
        <v>Si</v>
      </c>
      <c r="M242" s="5"/>
      <c r="N242" s="5"/>
      <c r="O242" s="5"/>
      <c r="P242" s="5"/>
      <c r="Q242" s="5"/>
      <c r="R242" s="5"/>
      <c r="S242" s="5"/>
    </row>
    <row r="243" spans="1:19" ht="45" hidden="1" customHeight="1">
      <c r="A243" s="5"/>
      <c r="D243" s="3">
        <v>130</v>
      </c>
      <c r="E243" s="3" t="s">
        <v>632</v>
      </c>
      <c r="F243" s="39">
        <f>_xlfn.XLOOKUP(TotalResum[[#This Row],[No]],Respuesta!C:C,Respuesta!A:A)</f>
        <v>8.1</v>
      </c>
      <c r="G243" s="33" t="s">
        <v>149</v>
      </c>
      <c r="H243" s="33" t="s">
        <v>354</v>
      </c>
      <c r="I243" s="33" t="s">
        <v>574</v>
      </c>
      <c r="J243" s="32"/>
      <c r="K243" s="32" t="str">
        <f>IF(_xlfn.XLOOKUP(TotalResum[[#This Row],[No]],$Z:$Z,$Y:$Y) = "Si","Si","Null")</f>
        <v>Null</v>
      </c>
      <c r="M243" s="5"/>
      <c r="N243" s="5"/>
      <c r="O243" s="5"/>
      <c r="P243" s="5"/>
      <c r="Q243" s="5"/>
      <c r="R243" s="5"/>
      <c r="S243" s="5"/>
    </row>
    <row r="244" spans="1:19" ht="45" hidden="1" customHeight="1">
      <c r="A244" s="5"/>
      <c r="D244" s="3">
        <v>130</v>
      </c>
      <c r="E244" s="3" t="s">
        <v>632</v>
      </c>
      <c r="F244" s="39">
        <f>_xlfn.XLOOKUP(TotalResum[[#This Row],[No]],Respuesta!C:C,Respuesta!A:A)</f>
        <v>8.1</v>
      </c>
      <c r="G244" s="33" t="s">
        <v>149</v>
      </c>
      <c r="H244" s="33" t="s">
        <v>348</v>
      </c>
      <c r="I244" s="33" t="s">
        <v>575</v>
      </c>
      <c r="J244" s="32"/>
      <c r="K244" s="32" t="str">
        <f>IF(_xlfn.XLOOKUP(TotalResum[[#This Row],[No]],$Z:$Z,$Y:$Y) = "Si","Si","Null")</f>
        <v>Null</v>
      </c>
      <c r="M244" s="5"/>
      <c r="N244" s="5"/>
      <c r="O244" s="5"/>
      <c r="P244" s="5"/>
      <c r="Q244" s="5"/>
      <c r="R244" s="5"/>
      <c r="S244" s="5"/>
    </row>
    <row r="245" spans="1:19" ht="45" hidden="1" customHeight="1">
      <c r="A245" s="5"/>
      <c r="D245" s="3">
        <v>131</v>
      </c>
      <c r="E245" s="3" t="s">
        <v>632</v>
      </c>
      <c r="F245" s="39">
        <f>_xlfn.XLOOKUP(TotalResum[[#This Row],[No]],Respuesta!C:C,Respuesta!A:A)</f>
        <v>8.1999999999999993</v>
      </c>
      <c r="G245" s="33" t="s">
        <v>150</v>
      </c>
      <c r="H245" s="33" t="s">
        <v>354</v>
      </c>
      <c r="I245" s="33" t="s">
        <v>576</v>
      </c>
      <c r="J245" s="32"/>
      <c r="K245" s="32" t="str">
        <f>IF(_xlfn.XLOOKUP(TotalResum[[#This Row],[No]],$Z:$Z,$Y:$Y) = "Si","Si","Null")</f>
        <v>Null</v>
      </c>
      <c r="M245" s="5"/>
      <c r="N245" s="5"/>
      <c r="O245" s="5"/>
      <c r="P245" s="5"/>
      <c r="Q245" s="5"/>
      <c r="R245" s="5"/>
      <c r="S245" s="5"/>
    </row>
    <row r="246" spans="1:19" ht="45" hidden="1" customHeight="1">
      <c r="A246" s="5"/>
      <c r="D246" s="3">
        <v>131</v>
      </c>
      <c r="E246" s="3" t="s">
        <v>632</v>
      </c>
      <c r="F246" s="39">
        <f>_xlfn.XLOOKUP(TotalResum[[#This Row],[No]],Respuesta!C:C,Respuesta!A:A)</f>
        <v>8.1999999999999993</v>
      </c>
      <c r="G246" s="33" t="s">
        <v>150</v>
      </c>
      <c r="H246" s="33" t="s">
        <v>348</v>
      </c>
      <c r="I246" s="33" t="s">
        <v>577</v>
      </c>
      <c r="J246" s="32"/>
      <c r="K246" s="32" t="str">
        <f>IF(_xlfn.XLOOKUP(TotalResum[[#This Row],[No]],$Z:$Z,$Y:$Y) = "Si","Si","Null")</f>
        <v>Null</v>
      </c>
      <c r="M246" s="5"/>
      <c r="N246" s="5"/>
      <c r="O246" s="5"/>
      <c r="P246" s="5"/>
      <c r="Q246" s="5"/>
      <c r="R246" s="5"/>
      <c r="S246" s="5"/>
    </row>
    <row r="247" spans="1:19" ht="45" hidden="1" customHeight="1">
      <c r="A247" s="5"/>
      <c r="D247" s="3">
        <v>132</v>
      </c>
      <c r="E247" s="3" t="s">
        <v>632</v>
      </c>
      <c r="F247" s="39">
        <f>_xlfn.XLOOKUP(TotalResum[[#This Row],[No]],Respuesta!C:C,Respuesta!A:A)</f>
        <v>8.1999999999999993</v>
      </c>
      <c r="G247" s="33" t="s">
        <v>151</v>
      </c>
      <c r="H247" s="33" t="s">
        <v>354</v>
      </c>
      <c r="I247" s="33" t="s">
        <v>578</v>
      </c>
      <c r="J247" s="32"/>
      <c r="K247" s="32" t="str">
        <f>IF(_xlfn.XLOOKUP(TotalResum[[#This Row],[No]],$Z:$Z,$Y:$Y) = "Si","Si","Null")</f>
        <v>Null</v>
      </c>
      <c r="M247" s="5"/>
      <c r="N247" s="5"/>
      <c r="O247" s="5"/>
      <c r="P247" s="5"/>
      <c r="Q247" s="5"/>
      <c r="R247" s="5"/>
      <c r="S247" s="5"/>
    </row>
    <row r="248" spans="1:19" ht="45" hidden="1" customHeight="1">
      <c r="A248" s="5"/>
      <c r="D248" s="3">
        <v>132</v>
      </c>
      <c r="E248" s="3" t="s">
        <v>632</v>
      </c>
      <c r="F248" s="39">
        <f>_xlfn.XLOOKUP(TotalResum[[#This Row],[No]],Respuesta!C:C,Respuesta!A:A)</f>
        <v>8.1999999999999993</v>
      </c>
      <c r="G248" s="33" t="s">
        <v>151</v>
      </c>
      <c r="H248" s="33" t="s">
        <v>348</v>
      </c>
      <c r="I248" s="33" t="s">
        <v>579</v>
      </c>
      <c r="J248" s="32"/>
      <c r="K248" s="32" t="str">
        <f>IF(_xlfn.XLOOKUP(TotalResum[[#This Row],[No]],$Z:$Z,$Y:$Y) = "Si","Si","Null")</f>
        <v>Null</v>
      </c>
      <c r="M248" s="5"/>
      <c r="N248" s="5"/>
      <c r="O248" s="5"/>
      <c r="P248" s="5"/>
      <c r="Q248" s="5"/>
      <c r="R248" s="5"/>
      <c r="S248" s="5"/>
    </row>
    <row r="249" spans="1:19" ht="45" hidden="1" customHeight="1">
      <c r="A249" s="5"/>
      <c r="D249" s="3">
        <v>133</v>
      </c>
      <c r="E249" s="3" t="s">
        <v>632</v>
      </c>
      <c r="F249" s="39">
        <f>_xlfn.XLOOKUP(TotalResum[[#This Row],[No]],Respuesta!C:C,Respuesta!A:A)</f>
        <v>8.3000000000000007</v>
      </c>
      <c r="G249" s="33" t="s">
        <v>152</v>
      </c>
      <c r="H249" s="33" t="s">
        <v>348</v>
      </c>
      <c r="I249" s="33" t="s">
        <v>313</v>
      </c>
      <c r="J249" s="32"/>
      <c r="K249" s="32" t="str">
        <f>IF(_xlfn.XLOOKUP(TotalResum[[#This Row],[No]],$Z:$Z,$Y:$Y) = "Si","Si","Null")</f>
        <v>Null</v>
      </c>
      <c r="M249" s="5"/>
      <c r="N249" s="5"/>
      <c r="O249" s="5"/>
      <c r="P249" s="5"/>
      <c r="Q249" s="5"/>
      <c r="R249" s="5"/>
      <c r="S249" s="5"/>
    </row>
    <row r="250" spans="1:19" ht="45" hidden="1" customHeight="1">
      <c r="A250" s="5"/>
      <c r="D250" s="3">
        <v>134</v>
      </c>
      <c r="E250" s="3" t="s">
        <v>632</v>
      </c>
      <c r="F250" s="39">
        <f>_xlfn.XLOOKUP(TotalResum[[#This Row],[No]],Respuesta!C:C,Respuesta!A:A)</f>
        <v>8.4</v>
      </c>
      <c r="G250" s="33" t="s">
        <v>153</v>
      </c>
      <c r="H250" s="33" t="s">
        <v>348</v>
      </c>
      <c r="I250" s="33" t="s">
        <v>580</v>
      </c>
      <c r="J250" s="32"/>
      <c r="K250" s="32" t="str">
        <f>IF(_xlfn.XLOOKUP(TotalResum[[#This Row],[No]],$Z:$Z,$Y:$Y) = "Si","Si","Null")</f>
        <v>Null</v>
      </c>
      <c r="M250" s="5"/>
      <c r="N250" s="5"/>
      <c r="O250" s="5"/>
      <c r="P250" s="5"/>
      <c r="Q250" s="5"/>
      <c r="R250" s="5"/>
      <c r="S250" s="5"/>
    </row>
    <row r="251" spans="1:19" ht="45" hidden="1" customHeight="1">
      <c r="A251" s="5"/>
      <c r="D251" s="3">
        <v>134</v>
      </c>
      <c r="E251" s="3" t="s">
        <v>632</v>
      </c>
      <c r="F251" s="39">
        <f>_xlfn.XLOOKUP(TotalResum[[#This Row],[No]],Respuesta!C:C,Respuesta!A:A)</f>
        <v>8.4</v>
      </c>
      <c r="G251" s="33" t="s">
        <v>153</v>
      </c>
      <c r="H251" s="33" t="s">
        <v>362</v>
      </c>
      <c r="I251" s="33" t="s">
        <v>581</v>
      </c>
      <c r="J251" s="118"/>
      <c r="K251" s="32" t="str">
        <f>IF(_xlfn.XLOOKUP(TotalResum[[#This Row],[No]],$Z:$Z,$Y:$Y) = "Si","Si","Null")</f>
        <v>Null</v>
      </c>
      <c r="M251" s="5"/>
      <c r="N251" s="5"/>
      <c r="O251" s="5"/>
      <c r="P251" s="5"/>
      <c r="Q251" s="5"/>
      <c r="R251" s="5"/>
      <c r="S251" s="5"/>
    </row>
    <row r="252" spans="1:19" ht="45" hidden="1" customHeight="1">
      <c r="A252" s="5"/>
      <c r="D252" s="3">
        <v>135</v>
      </c>
      <c r="E252" s="3" t="s">
        <v>632</v>
      </c>
      <c r="F252" s="39">
        <f>_xlfn.XLOOKUP(TotalResum[[#This Row],[No]],Respuesta!C:C,Respuesta!A:A)</f>
        <v>8.5</v>
      </c>
      <c r="G252" s="33" t="s">
        <v>154</v>
      </c>
      <c r="H252" s="33" t="s">
        <v>350</v>
      </c>
      <c r="I252" s="37" t="s">
        <v>199</v>
      </c>
      <c r="J252" s="32"/>
      <c r="K252" s="32" t="str">
        <f>IF(_xlfn.XLOOKUP(TotalResum[[#This Row],[No]],$Z:$Z,$Y:$Y) = "Si","Si","Null")</f>
        <v>Null</v>
      </c>
      <c r="M252" s="5"/>
      <c r="N252" s="5"/>
      <c r="O252" s="5"/>
      <c r="P252" s="5"/>
      <c r="Q252" s="5"/>
      <c r="R252" s="5"/>
      <c r="S252" s="5"/>
    </row>
    <row r="253" spans="1:19" ht="45" hidden="1" customHeight="1">
      <c r="A253" s="5"/>
      <c r="D253" s="3">
        <v>135</v>
      </c>
      <c r="E253" s="3" t="s">
        <v>632</v>
      </c>
      <c r="F253" s="39">
        <f>_xlfn.XLOOKUP(TotalResum[[#This Row],[No]],Respuesta!C:C,Respuesta!A:A)</f>
        <v>8.5</v>
      </c>
      <c r="G253" s="33" t="s">
        <v>154</v>
      </c>
      <c r="H253" s="33" t="s">
        <v>354</v>
      </c>
      <c r="I253" s="37" t="s">
        <v>199</v>
      </c>
      <c r="J253" s="32"/>
      <c r="K253" s="32" t="str">
        <f>IF(_xlfn.XLOOKUP(TotalResum[[#This Row],[No]],$Z:$Z,$Y:$Y) = "Si","Si","Null")</f>
        <v>Null</v>
      </c>
      <c r="M253" s="5"/>
      <c r="N253" s="5"/>
      <c r="O253" s="5"/>
      <c r="P253" s="5"/>
      <c r="Q253" s="5"/>
      <c r="R253" s="5"/>
      <c r="S253" s="5"/>
    </row>
    <row r="254" spans="1:19" ht="45" hidden="1" customHeight="1">
      <c r="A254" s="5"/>
      <c r="D254" s="3">
        <v>135</v>
      </c>
      <c r="E254" s="3" t="s">
        <v>632</v>
      </c>
      <c r="F254" s="39">
        <f>_xlfn.XLOOKUP(TotalResum[[#This Row],[No]],Respuesta!C:C,Respuesta!A:A)</f>
        <v>8.5</v>
      </c>
      <c r="G254" s="33" t="s">
        <v>154</v>
      </c>
      <c r="H254" s="33" t="s">
        <v>359</v>
      </c>
      <c r="I254" s="37" t="s">
        <v>199</v>
      </c>
      <c r="J254" s="32"/>
      <c r="K254" s="32" t="str">
        <f>IF(_xlfn.XLOOKUP(TotalResum[[#This Row],[No]],$Z:$Z,$Y:$Y) = "Si","Si","Null")</f>
        <v>Null</v>
      </c>
      <c r="M254" s="5"/>
      <c r="N254" s="5"/>
      <c r="O254" s="5"/>
      <c r="P254" s="5"/>
      <c r="Q254" s="5"/>
      <c r="R254" s="5"/>
      <c r="S254" s="5"/>
    </row>
    <row r="255" spans="1:19" ht="45" hidden="1" customHeight="1">
      <c r="A255" s="5"/>
      <c r="D255" s="3">
        <v>135</v>
      </c>
      <c r="E255" s="3" t="s">
        <v>632</v>
      </c>
      <c r="F255" s="39">
        <f>_xlfn.XLOOKUP(TotalResum[[#This Row],[No]],Respuesta!C:C,Respuesta!A:A)</f>
        <v>8.5</v>
      </c>
      <c r="G255" s="33" t="s">
        <v>154</v>
      </c>
      <c r="H255" s="33" t="s">
        <v>348</v>
      </c>
      <c r="I255" s="37" t="s">
        <v>199</v>
      </c>
      <c r="J255" s="32"/>
      <c r="K255" s="32" t="str">
        <f>IF(_xlfn.XLOOKUP(TotalResum[[#This Row],[No]],$Z:$Z,$Y:$Y) = "Si","Si","Null")</f>
        <v>Null</v>
      </c>
      <c r="M255" s="5"/>
      <c r="N255" s="5"/>
      <c r="O255" s="5"/>
      <c r="P255" s="5"/>
      <c r="Q255" s="5"/>
      <c r="R255" s="5"/>
      <c r="S255" s="5"/>
    </row>
    <row r="256" spans="1:19" ht="45" hidden="1" customHeight="1">
      <c r="A256" s="5"/>
      <c r="D256" s="3">
        <v>135</v>
      </c>
      <c r="E256" s="3" t="s">
        <v>632</v>
      </c>
      <c r="F256" s="39">
        <f>_xlfn.XLOOKUP(TotalResum[[#This Row],[No]],Respuesta!C:C,Respuesta!A:A)</f>
        <v>8.5</v>
      </c>
      <c r="G256" s="33" t="s">
        <v>154</v>
      </c>
      <c r="H256" s="33" t="s">
        <v>362</v>
      </c>
      <c r="I256" s="37" t="s">
        <v>199</v>
      </c>
      <c r="J256" s="118"/>
      <c r="K256" s="32" t="str">
        <f>IF(_xlfn.XLOOKUP(TotalResum[[#This Row],[No]],$Z:$Z,$Y:$Y) = "Si","Si","Null")</f>
        <v>Null</v>
      </c>
      <c r="M256" s="5"/>
      <c r="N256" s="5"/>
      <c r="O256" s="5"/>
      <c r="P256" s="5"/>
      <c r="Q256" s="5"/>
      <c r="R256" s="5"/>
      <c r="S256" s="5"/>
    </row>
    <row r="257" spans="1:19" ht="45" hidden="1" customHeight="1">
      <c r="A257" s="5"/>
      <c r="D257" s="3">
        <v>136</v>
      </c>
      <c r="E257" s="3" t="s">
        <v>632</v>
      </c>
      <c r="F257" s="39">
        <f>_xlfn.XLOOKUP(TotalResum[[#This Row],[No]],Respuesta!C:C,Respuesta!A:A)</f>
        <v>8.5</v>
      </c>
      <c r="G257" s="33" t="s">
        <v>155</v>
      </c>
      <c r="H257" s="33" t="s">
        <v>354</v>
      </c>
      <c r="I257" s="33" t="s">
        <v>315</v>
      </c>
      <c r="J257" s="32"/>
      <c r="K257" s="32" t="str">
        <f>IF(_xlfn.XLOOKUP(TotalResum[[#This Row],[No]],$Z:$Z,$Y:$Y) = "Si","Si","Null")</f>
        <v>Null</v>
      </c>
      <c r="M257" s="5"/>
      <c r="N257" s="5"/>
      <c r="O257" s="5"/>
      <c r="P257" s="5"/>
      <c r="Q257" s="5"/>
      <c r="R257" s="5"/>
      <c r="S257" s="5"/>
    </row>
    <row r="258" spans="1:19" ht="45" hidden="1" customHeight="1">
      <c r="A258" s="5"/>
      <c r="D258" s="3">
        <v>137</v>
      </c>
      <c r="E258" s="3" t="s">
        <v>632</v>
      </c>
      <c r="F258" s="39">
        <f>_xlfn.XLOOKUP(TotalResum[[#This Row],[No]],Respuesta!C:C,Respuesta!A:A)</f>
        <v>8.5</v>
      </c>
      <c r="G258" s="33" t="s">
        <v>156</v>
      </c>
      <c r="H258" s="33" t="s">
        <v>354</v>
      </c>
      <c r="I258" s="33" t="s">
        <v>316</v>
      </c>
      <c r="J258" s="32"/>
      <c r="K258" s="32" t="str">
        <f>IF(_xlfn.XLOOKUP(TotalResum[[#This Row],[No]],$Z:$Z,$Y:$Y) = "Si","Si","Null")</f>
        <v>Null</v>
      </c>
      <c r="M258" s="5"/>
      <c r="N258" s="5"/>
      <c r="O258" s="5"/>
      <c r="P258" s="5"/>
      <c r="Q258" s="5"/>
      <c r="R258" s="5"/>
      <c r="S258" s="5"/>
    </row>
    <row r="259" spans="1:19" ht="45" hidden="1" customHeight="1">
      <c r="A259" s="5"/>
      <c r="D259" s="3">
        <v>138</v>
      </c>
      <c r="E259" s="3" t="s">
        <v>632</v>
      </c>
      <c r="F259" s="39">
        <f>_xlfn.XLOOKUP(TotalResum[[#This Row],[No]],Respuesta!C:C,Respuesta!A:A)</f>
        <v>8.5</v>
      </c>
      <c r="G259" s="33" t="s">
        <v>157</v>
      </c>
      <c r="H259" s="33" t="s">
        <v>350</v>
      </c>
      <c r="I259" s="37" t="s">
        <v>199</v>
      </c>
      <c r="J259" s="32"/>
      <c r="K259" s="32" t="str">
        <f>IF(_xlfn.XLOOKUP(TotalResum[[#This Row],[No]],$Z:$Z,$Y:$Y) = "Si","Si","Null")</f>
        <v>Null</v>
      </c>
      <c r="M259" s="5"/>
      <c r="N259" s="5"/>
      <c r="O259" s="5"/>
      <c r="P259" s="5"/>
      <c r="Q259" s="5"/>
      <c r="R259" s="5"/>
      <c r="S259" s="5"/>
    </row>
    <row r="260" spans="1:19" ht="45" hidden="1" customHeight="1">
      <c r="A260" s="5"/>
      <c r="D260" s="3">
        <v>138</v>
      </c>
      <c r="E260" s="3" t="s">
        <v>632</v>
      </c>
      <c r="F260" s="39">
        <f>_xlfn.XLOOKUP(TotalResum[[#This Row],[No]],Respuesta!C:C,Respuesta!A:A)</f>
        <v>8.5</v>
      </c>
      <c r="G260" s="33" t="s">
        <v>157</v>
      </c>
      <c r="H260" s="33" t="s">
        <v>354</v>
      </c>
      <c r="I260" s="37" t="s">
        <v>199</v>
      </c>
      <c r="J260" s="32"/>
      <c r="K260" s="32" t="str">
        <f>IF(_xlfn.XLOOKUP(TotalResum[[#This Row],[No]],$Z:$Z,$Y:$Y) = "Si","Si","Null")</f>
        <v>Null</v>
      </c>
      <c r="M260" s="5"/>
      <c r="N260" s="5"/>
      <c r="O260" s="5"/>
      <c r="P260" s="5"/>
      <c r="Q260" s="5"/>
      <c r="R260" s="5"/>
      <c r="S260" s="5"/>
    </row>
    <row r="261" spans="1:19" ht="45" hidden="1" customHeight="1">
      <c r="A261" s="5"/>
      <c r="D261" s="3">
        <v>138</v>
      </c>
      <c r="E261" s="3" t="s">
        <v>632</v>
      </c>
      <c r="F261" s="39">
        <f>_xlfn.XLOOKUP(TotalResum[[#This Row],[No]],Respuesta!C:C,Respuesta!A:A)</f>
        <v>8.5</v>
      </c>
      <c r="G261" s="33" t="s">
        <v>157</v>
      </c>
      <c r="H261" s="33" t="s">
        <v>359</v>
      </c>
      <c r="I261" s="37" t="s">
        <v>199</v>
      </c>
      <c r="J261" s="32"/>
      <c r="K261" s="32" t="str">
        <f>IF(_xlfn.XLOOKUP(TotalResum[[#This Row],[No]],$Z:$Z,$Y:$Y) = "Si","Si","Null")</f>
        <v>Null</v>
      </c>
      <c r="M261" s="5"/>
      <c r="N261" s="5"/>
      <c r="O261" s="5"/>
      <c r="P261" s="5"/>
      <c r="Q261" s="5"/>
      <c r="R261" s="5"/>
      <c r="S261" s="5"/>
    </row>
    <row r="262" spans="1:19" ht="45" hidden="1" customHeight="1">
      <c r="A262" s="5"/>
      <c r="D262" s="3">
        <v>138</v>
      </c>
      <c r="E262" s="3" t="s">
        <v>632</v>
      </c>
      <c r="F262" s="39">
        <f>_xlfn.XLOOKUP(TotalResum[[#This Row],[No]],Respuesta!C:C,Respuesta!A:A)</f>
        <v>8.5</v>
      </c>
      <c r="G262" s="33" t="s">
        <v>157</v>
      </c>
      <c r="H262" s="33" t="s">
        <v>348</v>
      </c>
      <c r="I262" s="37" t="s">
        <v>199</v>
      </c>
      <c r="J262" s="32"/>
      <c r="K262" s="32" t="str">
        <f>IF(_xlfn.XLOOKUP(TotalResum[[#This Row],[No]],$Z:$Z,$Y:$Y) = "Si","Si","Null")</f>
        <v>Null</v>
      </c>
      <c r="M262" s="5"/>
      <c r="N262" s="5"/>
      <c r="O262" s="5"/>
      <c r="P262" s="5"/>
      <c r="Q262" s="5"/>
      <c r="R262" s="5"/>
      <c r="S262" s="5"/>
    </row>
    <row r="263" spans="1:19" ht="45" hidden="1" customHeight="1">
      <c r="A263" s="5"/>
      <c r="D263" s="3">
        <v>138</v>
      </c>
      <c r="E263" s="3" t="s">
        <v>632</v>
      </c>
      <c r="F263" s="39">
        <f>_xlfn.XLOOKUP(TotalResum[[#This Row],[No]],Respuesta!C:C,Respuesta!A:A)</f>
        <v>8.5</v>
      </c>
      <c r="G263" s="33" t="s">
        <v>157</v>
      </c>
      <c r="H263" s="33" t="s">
        <v>362</v>
      </c>
      <c r="I263" s="37" t="s">
        <v>199</v>
      </c>
      <c r="J263" s="118"/>
      <c r="K263" s="32" t="str">
        <f>IF(_xlfn.XLOOKUP(TotalResum[[#This Row],[No]],$Z:$Z,$Y:$Y) = "Si","Si","Null")</f>
        <v>Null</v>
      </c>
      <c r="M263" s="5"/>
      <c r="N263" s="5"/>
      <c r="O263" s="5"/>
      <c r="P263" s="5"/>
      <c r="Q263" s="5"/>
      <c r="R263" s="5"/>
      <c r="S263" s="5"/>
    </row>
    <row r="264" spans="1:19" ht="45" hidden="1" customHeight="1">
      <c r="A264" s="5"/>
      <c r="D264" s="3">
        <v>139</v>
      </c>
      <c r="E264" s="3" t="s">
        <v>632</v>
      </c>
      <c r="F264" s="39">
        <f>_xlfn.XLOOKUP(TotalResum[[#This Row],[No]],Respuesta!C:C,Respuesta!A:A)</f>
        <v>8.5</v>
      </c>
      <c r="G264" s="33" t="s">
        <v>158</v>
      </c>
      <c r="H264" s="33" t="s">
        <v>350</v>
      </c>
      <c r="I264" s="33" t="s">
        <v>317</v>
      </c>
      <c r="J264" s="32"/>
      <c r="K264" s="32" t="str">
        <f>IF(_xlfn.XLOOKUP(TotalResum[[#This Row],[No]],$Z:$Z,$Y:$Y) = "Si","Si","Null")</f>
        <v>Null</v>
      </c>
      <c r="M264" s="5"/>
      <c r="N264" s="5"/>
      <c r="O264" s="5"/>
      <c r="P264" s="5"/>
      <c r="Q264" s="5"/>
      <c r="R264" s="5"/>
      <c r="S264" s="5"/>
    </row>
    <row r="265" spans="1:19" ht="45" hidden="1" customHeight="1">
      <c r="A265" s="5"/>
      <c r="D265" s="3">
        <v>140</v>
      </c>
      <c r="E265" s="3" t="s">
        <v>633</v>
      </c>
      <c r="F265" s="39">
        <f>_xlfn.XLOOKUP(TotalResum[[#This Row],[No]],Respuesta!C:C,Respuesta!A:A)</f>
        <v>9.1</v>
      </c>
      <c r="G265" s="33" t="s">
        <v>159</v>
      </c>
      <c r="H265" s="33" t="s">
        <v>354</v>
      </c>
      <c r="I265" s="33" t="s">
        <v>582</v>
      </c>
      <c r="J265" s="95"/>
      <c r="K265" s="32" t="str">
        <f>IF(_xlfn.XLOOKUP(TotalResum[[#This Row],[No]],$Z:$Z,$Y:$Y) = "Si","Si","Null")</f>
        <v>Si</v>
      </c>
      <c r="M265" s="5"/>
      <c r="N265" s="5"/>
      <c r="O265" s="5"/>
      <c r="P265" s="5"/>
      <c r="Q265" s="5"/>
      <c r="R265" s="5"/>
      <c r="S265" s="5"/>
    </row>
    <row r="266" spans="1:19" ht="45" hidden="1" customHeight="1">
      <c r="A266" s="5"/>
      <c r="D266" s="3">
        <v>140</v>
      </c>
      <c r="E266" s="3" t="s">
        <v>633</v>
      </c>
      <c r="F266" s="39">
        <f>_xlfn.XLOOKUP(TotalResum[[#This Row],[No]],Respuesta!C:C,Respuesta!A:A)</f>
        <v>9.1</v>
      </c>
      <c r="G266" s="33" t="s">
        <v>159</v>
      </c>
      <c r="H266" s="33" t="s">
        <v>359</v>
      </c>
      <c r="I266" s="33" t="s">
        <v>583</v>
      </c>
      <c r="J266" s="95"/>
      <c r="K266" s="32" t="str">
        <f>IF(_xlfn.XLOOKUP(TotalResum[[#This Row],[No]],$Z:$Z,$Y:$Y) = "Si","Si","Null")</f>
        <v>Si</v>
      </c>
      <c r="M266" s="5"/>
      <c r="N266" s="5"/>
      <c r="O266" s="5"/>
      <c r="P266" s="5"/>
      <c r="Q266" s="5"/>
      <c r="R266" s="5"/>
      <c r="S266" s="5"/>
    </row>
    <row r="267" spans="1:19" ht="45" hidden="1" customHeight="1">
      <c r="A267" s="5"/>
      <c r="D267" s="3">
        <v>140</v>
      </c>
      <c r="E267" s="3" t="s">
        <v>633</v>
      </c>
      <c r="F267" s="39">
        <f>_xlfn.XLOOKUP(TotalResum[[#This Row],[No]],Respuesta!C:C,Respuesta!A:A)</f>
        <v>9.1</v>
      </c>
      <c r="G267" s="33" t="s">
        <v>159</v>
      </c>
      <c r="H267" s="33" t="s">
        <v>348</v>
      </c>
      <c r="I267" s="33" t="s">
        <v>584</v>
      </c>
      <c r="J267" s="95"/>
      <c r="K267" s="32" t="str">
        <f>IF(_xlfn.XLOOKUP(TotalResum[[#This Row],[No]],$Z:$Z,$Y:$Y) = "Si","Si","Null")</f>
        <v>Si</v>
      </c>
      <c r="M267" s="5"/>
      <c r="N267" s="5"/>
      <c r="O267" s="5"/>
      <c r="P267" s="5"/>
      <c r="Q267" s="5"/>
      <c r="R267" s="5"/>
      <c r="S267" s="5"/>
    </row>
    <row r="268" spans="1:19" ht="45" customHeight="1">
      <c r="A268" s="5"/>
      <c r="D268" s="3">
        <v>141</v>
      </c>
      <c r="E268" s="3" t="s">
        <v>633</v>
      </c>
      <c r="F268" s="39">
        <f>_xlfn.XLOOKUP(TotalResum[[#This Row],[No]],Respuesta!C:C,Respuesta!A:A)</f>
        <v>9.1</v>
      </c>
      <c r="G268" s="33" t="s">
        <v>160</v>
      </c>
      <c r="H268" s="33" t="s">
        <v>362</v>
      </c>
      <c r="I268" s="33" t="s">
        <v>318</v>
      </c>
      <c r="J268" s="120"/>
      <c r="K268" s="32" t="str">
        <f>IF(_xlfn.XLOOKUP(TotalResum[[#This Row],[No]],$Z:$Z,$Y:$Y) = "Si","Si","Null")</f>
        <v>Si</v>
      </c>
      <c r="M268" s="5"/>
      <c r="N268" s="5"/>
      <c r="O268" s="5"/>
      <c r="P268" s="5"/>
      <c r="Q268" s="5"/>
      <c r="R268" s="5"/>
      <c r="S268" s="5"/>
    </row>
    <row r="269" spans="1:19" ht="45" hidden="1" customHeight="1">
      <c r="A269" s="5"/>
      <c r="D269" s="3">
        <v>142</v>
      </c>
      <c r="E269" s="3" t="s">
        <v>633</v>
      </c>
      <c r="F269" s="39">
        <f>_xlfn.XLOOKUP(TotalResum[[#This Row],[No]],Respuesta!C:C,Respuesta!A:A)</f>
        <v>9.1</v>
      </c>
      <c r="G269" s="33" t="s">
        <v>161</v>
      </c>
      <c r="H269" s="33" t="s">
        <v>350</v>
      </c>
      <c r="I269" s="37" t="s">
        <v>199</v>
      </c>
      <c r="J269" s="95"/>
      <c r="K269" s="32" t="str">
        <f>IF(_xlfn.XLOOKUP(TotalResum[[#This Row],[No]],$Z:$Z,$Y:$Y) = "Si","Si","Null")</f>
        <v>Si</v>
      </c>
      <c r="M269" s="5"/>
      <c r="N269" s="5"/>
      <c r="O269" s="5"/>
      <c r="P269" s="5"/>
      <c r="Q269" s="5"/>
      <c r="R269" s="5"/>
      <c r="S269" s="5"/>
    </row>
    <row r="270" spans="1:19" ht="45" hidden="1" customHeight="1">
      <c r="A270" s="5"/>
      <c r="D270" s="3">
        <v>142</v>
      </c>
      <c r="E270" s="3" t="s">
        <v>633</v>
      </c>
      <c r="F270" s="39">
        <f>_xlfn.XLOOKUP(TotalResum[[#This Row],[No]],Respuesta!C:C,Respuesta!A:A)</f>
        <v>9.1</v>
      </c>
      <c r="G270" s="33" t="s">
        <v>161</v>
      </c>
      <c r="H270" s="33" t="s">
        <v>354</v>
      </c>
      <c r="I270" s="37" t="s">
        <v>199</v>
      </c>
      <c r="J270" s="95"/>
      <c r="K270" s="32" t="str">
        <f>IF(_xlfn.XLOOKUP(TotalResum[[#This Row],[No]],$Z:$Z,$Y:$Y) = "Si","Si","Null")</f>
        <v>Si</v>
      </c>
      <c r="M270" s="5"/>
      <c r="N270" s="5"/>
      <c r="O270" s="5"/>
      <c r="P270" s="5"/>
      <c r="Q270" s="5"/>
      <c r="R270" s="5"/>
      <c r="S270" s="5"/>
    </row>
    <row r="271" spans="1:19" ht="45" hidden="1" customHeight="1">
      <c r="A271" s="5"/>
      <c r="D271" s="3">
        <v>142</v>
      </c>
      <c r="E271" s="3" t="s">
        <v>633</v>
      </c>
      <c r="F271" s="39">
        <f>_xlfn.XLOOKUP(TotalResum[[#This Row],[No]],Respuesta!C:C,Respuesta!A:A)</f>
        <v>9.1</v>
      </c>
      <c r="G271" s="33" t="s">
        <v>161</v>
      </c>
      <c r="H271" s="33" t="s">
        <v>359</v>
      </c>
      <c r="I271" s="37" t="s">
        <v>199</v>
      </c>
      <c r="J271" s="95"/>
      <c r="K271" s="32" t="str">
        <f>IF(_xlfn.XLOOKUP(TotalResum[[#This Row],[No]],$Z:$Z,$Y:$Y) = "Si","Si","Null")</f>
        <v>Si</v>
      </c>
      <c r="M271" s="5"/>
      <c r="N271" s="5"/>
      <c r="O271" s="5"/>
      <c r="P271" s="5"/>
      <c r="Q271" s="5"/>
      <c r="R271" s="5"/>
      <c r="S271" s="5"/>
    </row>
    <row r="272" spans="1:19" ht="45" hidden="1" customHeight="1">
      <c r="A272" s="5"/>
      <c r="D272" s="3">
        <v>142</v>
      </c>
      <c r="E272" s="3" t="s">
        <v>633</v>
      </c>
      <c r="F272" s="39">
        <f>_xlfn.XLOOKUP(TotalResum[[#This Row],[No]],Respuesta!C:C,Respuesta!A:A)</f>
        <v>9.1</v>
      </c>
      <c r="G272" s="33" t="s">
        <v>161</v>
      </c>
      <c r="H272" s="33" t="s">
        <v>348</v>
      </c>
      <c r="I272" s="37" t="s">
        <v>199</v>
      </c>
      <c r="J272" s="95"/>
      <c r="K272" s="32" t="str">
        <f>IF(_xlfn.XLOOKUP(TotalResum[[#This Row],[No]],$Z:$Z,$Y:$Y) = "Si","Si","Null")</f>
        <v>Si</v>
      </c>
      <c r="M272" s="5"/>
      <c r="N272" s="5"/>
      <c r="O272" s="5"/>
      <c r="P272" s="5"/>
      <c r="Q272" s="5"/>
      <c r="R272" s="5"/>
      <c r="S272" s="5"/>
    </row>
    <row r="273" spans="1:19" ht="45" customHeight="1">
      <c r="A273" s="5"/>
      <c r="D273" s="3">
        <v>142</v>
      </c>
      <c r="E273" s="3" t="s">
        <v>633</v>
      </c>
      <c r="F273" s="39">
        <f>_xlfn.XLOOKUP(TotalResum[[#This Row],[No]],Respuesta!C:C,Respuesta!A:A)</f>
        <v>9.1</v>
      </c>
      <c r="G273" s="33" t="s">
        <v>161</v>
      </c>
      <c r="H273" s="33" t="s">
        <v>362</v>
      </c>
      <c r="I273" s="37" t="s">
        <v>199</v>
      </c>
      <c r="J273" s="120"/>
      <c r="K273" s="32" t="str">
        <f>IF(_xlfn.XLOOKUP(TotalResum[[#This Row],[No]],$Z:$Z,$Y:$Y) = "Si","Si","Null")</f>
        <v>Si</v>
      </c>
      <c r="M273" s="5"/>
      <c r="N273" s="5"/>
      <c r="O273" s="5"/>
      <c r="P273" s="5"/>
      <c r="Q273" s="5"/>
      <c r="R273" s="5"/>
      <c r="S273" s="5"/>
    </row>
    <row r="274" spans="1:19" ht="45" hidden="1" customHeight="1">
      <c r="A274" s="5"/>
      <c r="D274" s="3">
        <v>143</v>
      </c>
      <c r="E274" s="3" t="s">
        <v>633</v>
      </c>
      <c r="F274" s="39">
        <f>_xlfn.XLOOKUP(TotalResum[[#This Row],[No]],Respuesta!C:C,Respuesta!A:A)</f>
        <v>9.1999999999999993</v>
      </c>
      <c r="G274" s="33" t="s">
        <v>162</v>
      </c>
      <c r="H274" s="33" t="s">
        <v>348</v>
      </c>
      <c r="I274" s="33" t="s">
        <v>319</v>
      </c>
      <c r="J274" s="95"/>
      <c r="K274" s="32" t="str">
        <f>IF(_xlfn.XLOOKUP(TotalResum[[#This Row],[No]],$Z:$Z,$Y:$Y) = "Si","Si","Null")</f>
        <v>Si</v>
      </c>
      <c r="M274" s="5"/>
      <c r="N274" s="5"/>
      <c r="O274" s="5"/>
      <c r="P274" s="5"/>
      <c r="Q274" s="5"/>
      <c r="R274" s="5"/>
      <c r="S274" s="5"/>
    </row>
    <row r="275" spans="1:19" ht="45" customHeight="1">
      <c r="A275" s="5"/>
      <c r="D275" s="3">
        <v>144</v>
      </c>
      <c r="E275" s="3" t="s">
        <v>633</v>
      </c>
      <c r="F275" s="39">
        <f>_xlfn.XLOOKUP(TotalResum[[#This Row],[No]],Respuesta!C:C,Respuesta!A:A)</f>
        <v>9.1999999999999993</v>
      </c>
      <c r="G275" s="33" t="s">
        <v>163</v>
      </c>
      <c r="H275" s="33" t="s">
        <v>362</v>
      </c>
      <c r="I275" s="33" t="s">
        <v>320</v>
      </c>
      <c r="J275" s="120"/>
      <c r="K275" s="32" t="str">
        <f>IF(_xlfn.XLOOKUP(TotalResum[[#This Row],[No]],$Z:$Z,$Y:$Y) = "Si","Si","Null")</f>
        <v>Si</v>
      </c>
      <c r="M275" s="5"/>
      <c r="N275" s="5"/>
      <c r="O275" s="5"/>
      <c r="P275" s="5"/>
      <c r="Q275" s="5"/>
      <c r="R275" s="5"/>
      <c r="S275" s="5"/>
    </row>
    <row r="276" spans="1:19" ht="45" hidden="1" customHeight="1">
      <c r="A276" s="5"/>
      <c r="D276" s="3">
        <v>145</v>
      </c>
      <c r="E276" s="3" t="s">
        <v>633</v>
      </c>
      <c r="F276" s="39">
        <f>_xlfn.XLOOKUP(TotalResum[[#This Row],[No]],Respuesta!C:C,Respuesta!A:A)</f>
        <v>9.3000000000000007</v>
      </c>
      <c r="G276" s="33" t="s">
        <v>164</v>
      </c>
      <c r="H276" s="33" t="s">
        <v>350</v>
      </c>
      <c r="I276" s="33" t="s">
        <v>321</v>
      </c>
      <c r="J276" s="95"/>
      <c r="K276" s="32" t="str">
        <f>IF(_xlfn.XLOOKUP(TotalResum[[#This Row],[No]],$Z:$Z,$Y:$Y) = "Si","Si","Null")</f>
        <v>Si</v>
      </c>
      <c r="M276" s="5"/>
      <c r="N276" s="5"/>
      <c r="O276" s="5"/>
      <c r="P276" s="5"/>
      <c r="Q276" s="5"/>
      <c r="R276" s="5"/>
      <c r="S276" s="5"/>
    </row>
    <row r="277" spans="1:19" ht="45" hidden="1" customHeight="1">
      <c r="A277" s="5"/>
      <c r="D277" s="3">
        <v>146</v>
      </c>
      <c r="E277" s="3" t="s">
        <v>633</v>
      </c>
      <c r="F277" s="39">
        <f>_xlfn.XLOOKUP(TotalResum[[#This Row],[No]],Respuesta!C:C,Respuesta!A:A)</f>
        <v>9.4</v>
      </c>
      <c r="G277" s="33" t="s">
        <v>165</v>
      </c>
      <c r="H277" s="33" t="s">
        <v>354</v>
      </c>
      <c r="I277" s="33" t="s">
        <v>322</v>
      </c>
      <c r="J277" s="95"/>
      <c r="K277" s="32" t="str">
        <f>IF(_xlfn.XLOOKUP(TotalResum[[#This Row],[No]],$Z:$Z,$Y:$Y) = "Si","Si","Null")</f>
        <v>Null</v>
      </c>
      <c r="M277" s="5"/>
      <c r="N277" s="5"/>
      <c r="O277" s="5"/>
      <c r="P277" s="5"/>
      <c r="Q277" s="5"/>
      <c r="R277" s="5"/>
      <c r="S277" s="5"/>
    </row>
    <row r="278" spans="1:19" ht="45" hidden="1" customHeight="1">
      <c r="A278" s="5"/>
      <c r="D278" s="3">
        <v>147</v>
      </c>
      <c r="E278" s="3" t="s">
        <v>633</v>
      </c>
      <c r="F278" s="39">
        <f>_xlfn.XLOOKUP(TotalResum[[#This Row],[No]],Respuesta!C:C,Respuesta!A:A)</f>
        <v>9.4</v>
      </c>
      <c r="G278" s="33" t="s">
        <v>166</v>
      </c>
      <c r="H278" s="33" t="s">
        <v>362</v>
      </c>
      <c r="I278" s="33" t="s">
        <v>323</v>
      </c>
      <c r="J278" s="32"/>
      <c r="K278" s="32" t="str">
        <f>IF(_xlfn.XLOOKUP(TotalResum[[#This Row],[No]],$Z:$Z,$Y:$Y) = "Si","Si","Null")</f>
        <v>Null</v>
      </c>
      <c r="M278" s="5"/>
      <c r="N278" s="5"/>
      <c r="O278" s="5"/>
      <c r="P278" s="5"/>
      <c r="Q278" s="5"/>
      <c r="R278" s="5"/>
      <c r="S278" s="5"/>
    </row>
    <row r="279" spans="1:19" ht="45" hidden="1" customHeight="1">
      <c r="A279" s="5"/>
      <c r="D279" s="3">
        <v>148</v>
      </c>
      <c r="E279" s="3" t="s">
        <v>633</v>
      </c>
      <c r="F279" s="39">
        <f>_xlfn.XLOOKUP(TotalResum[[#This Row],[No]],Respuesta!C:C,Respuesta!A:A)</f>
        <v>9.4</v>
      </c>
      <c r="G279" s="33" t="s">
        <v>167</v>
      </c>
      <c r="H279" s="33" t="s">
        <v>350</v>
      </c>
      <c r="I279" s="33" t="s">
        <v>324</v>
      </c>
      <c r="J279" s="32"/>
      <c r="K279" s="32" t="str">
        <f>IF(_xlfn.XLOOKUP(TotalResum[[#This Row],[No]],$Z:$Z,$Y:$Y) = "Si","Si","Null")</f>
        <v>Si</v>
      </c>
      <c r="M279" s="5"/>
      <c r="N279" s="5"/>
      <c r="O279" s="5"/>
      <c r="P279" s="5"/>
      <c r="Q279" s="5"/>
      <c r="R279" s="5"/>
      <c r="S279" s="5"/>
    </row>
    <row r="280" spans="1:19" ht="45" hidden="1" customHeight="1">
      <c r="A280" s="5"/>
      <c r="D280" s="3">
        <v>149</v>
      </c>
      <c r="E280" s="3" t="s">
        <v>633</v>
      </c>
      <c r="F280" s="39">
        <f>_xlfn.XLOOKUP(TotalResum[[#This Row],[No]],Respuesta!C:C,Respuesta!A:A)</f>
        <v>9.4</v>
      </c>
      <c r="G280" s="33" t="s">
        <v>168</v>
      </c>
      <c r="H280" s="33" t="s">
        <v>350</v>
      </c>
      <c r="I280" s="37" t="s">
        <v>199</v>
      </c>
      <c r="J280" s="32"/>
      <c r="K280" s="32" t="str">
        <f>IF(_xlfn.XLOOKUP(TotalResum[[#This Row],[No]],$Z:$Z,$Y:$Y) = "Si","Si","Null")</f>
        <v>Si</v>
      </c>
      <c r="M280" s="5"/>
      <c r="N280" s="5"/>
      <c r="O280" s="5"/>
      <c r="P280" s="5"/>
      <c r="Q280" s="5"/>
      <c r="R280" s="5"/>
      <c r="S280" s="5"/>
    </row>
    <row r="281" spans="1:19" ht="45" hidden="1" customHeight="1">
      <c r="A281" s="5"/>
      <c r="D281" s="3">
        <v>149</v>
      </c>
      <c r="E281" s="3" t="s">
        <v>633</v>
      </c>
      <c r="F281" s="39">
        <f>_xlfn.XLOOKUP(TotalResum[[#This Row],[No]],Respuesta!C:C,Respuesta!A:A)</f>
        <v>9.4</v>
      </c>
      <c r="G281" s="33" t="s">
        <v>168</v>
      </c>
      <c r="H281" s="33" t="s">
        <v>354</v>
      </c>
      <c r="I281" s="37" t="s">
        <v>199</v>
      </c>
      <c r="J281" s="32"/>
      <c r="K281" s="32" t="str">
        <f>IF(_xlfn.XLOOKUP(TotalResum[[#This Row],[No]],$Z:$Z,$Y:$Y) = "Si","Si","Null")</f>
        <v>Si</v>
      </c>
      <c r="M281" s="5"/>
      <c r="N281" s="5"/>
      <c r="O281" s="5"/>
      <c r="P281" s="5"/>
      <c r="Q281" s="5"/>
      <c r="R281" s="5"/>
      <c r="S281" s="5"/>
    </row>
    <row r="282" spans="1:19" ht="45" hidden="1" customHeight="1">
      <c r="A282" s="5"/>
      <c r="D282" s="3">
        <v>149</v>
      </c>
      <c r="E282" s="3" t="s">
        <v>633</v>
      </c>
      <c r="F282" s="39">
        <f>_xlfn.XLOOKUP(TotalResum[[#This Row],[No]],Respuesta!C:C,Respuesta!A:A)</f>
        <v>9.4</v>
      </c>
      <c r="G282" s="33" t="s">
        <v>168</v>
      </c>
      <c r="H282" s="33" t="s">
        <v>359</v>
      </c>
      <c r="I282" s="37" t="s">
        <v>199</v>
      </c>
      <c r="J282" s="32"/>
      <c r="K282" s="32" t="str">
        <f>IF(_xlfn.XLOOKUP(TotalResum[[#This Row],[No]],$Z:$Z,$Y:$Y) = "Si","Si","Null")</f>
        <v>Si</v>
      </c>
      <c r="M282" s="5"/>
      <c r="N282" s="5"/>
      <c r="O282" s="5"/>
      <c r="P282" s="5"/>
      <c r="Q282" s="5"/>
      <c r="R282" s="5"/>
      <c r="S282" s="5"/>
    </row>
    <row r="283" spans="1:19" ht="45" hidden="1" customHeight="1">
      <c r="A283" s="5"/>
      <c r="D283" s="3">
        <v>149</v>
      </c>
      <c r="E283" s="3" t="s">
        <v>633</v>
      </c>
      <c r="F283" s="39">
        <f>_xlfn.XLOOKUP(TotalResum[[#This Row],[No]],Respuesta!C:C,Respuesta!A:A)</f>
        <v>9.4</v>
      </c>
      <c r="G283" s="33" t="s">
        <v>168</v>
      </c>
      <c r="H283" s="33" t="s">
        <v>348</v>
      </c>
      <c r="I283" s="37" t="s">
        <v>199</v>
      </c>
      <c r="J283" s="32"/>
      <c r="K283" s="32" t="str">
        <f>IF(_xlfn.XLOOKUP(TotalResum[[#This Row],[No]],$Z:$Z,$Y:$Y) = "Si","Si","Null")</f>
        <v>Si</v>
      </c>
      <c r="M283" s="5"/>
      <c r="N283" s="5"/>
      <c r="O283" s="5"/>
      <c r="P283" s="5"/>
      <c r="Q283" s="5"/>
      <c r="R283" s="5"/>
      <c r="S283" s="5"/>
    </row>
    <row r="284" spans="1:19" ht="45" customHeight="1">
      <c r="A284" s="5"/>
      <c r="D284" s="3">
        <v>149</v>
      </c>
      <c r="E284" s="3" t="s">
        <v>633</v>
      </c>
      <c r="F284" s="39">
        <f>_xlfn.XLOOKUP(TotalResum[[#This Row],[No]],Respuesta!C:C,Respuesta!A:A)</f>
        <v>9.4</v>
      </c>
      <c r="G284" s="33" t="s">
        <v>168</v>
      </c>
      <c r="H284" s="33" t="s">
        <v>362</v>
      </c>
      <c r="I284" s="37" t="s">
        <v>199</v>
      </c>
      <c r="J284" s="118"/>
      <c r="K284" s="32" t="str">
        <f>IF(_xlfn.XLOOKUP(TotalResum[[#This Row],[No]],$Z:$Z,$Y:$Y) = "Si","Si","Null")</f>
        <v>Si</v>
      </c>
      <c r="M284" s="5"/>
      <c r="N284" s="5"/>
      <c r="O284" s="5"/>
      <c r="P284" s="5"/>
      <c r="Q284" s="5"/>
      <c r="R284" s="5"/>
      <c r="S284" s="5"/>
    </row>
    <row r="285" spans="1:19" ht="45" hidden="1" customHeight="1">
      <c r="A285" s="5"/>
      <c r="D285" s="3">
        <v>150</v>
      </c>
      <c r="E285" s="3" t="s">
        <v>634</v>
      </c>
      <c r="F285" s="39">
        <f>_xlfn.XLOOKUP(TotalResum[[#This Row],[No]],Respuesta!C:C,Respuesta!A:A)</f>
        <v>10.1</v>
      </c>
      <c r="G285" s="33" t="s">
        <v>169</v>
      </c>
      <c r="H285" s="33" t="s">
        <v>350</v>
      </c>
      <c r="I285" s="33" t="s">
        <v>585</v>
      </c>
      <c r="J285" s="95"/>
      <c r="K285" s="32" t="str">
        <f>IF(_xlfn.XLOOKUP(TotalResum[[#This Row],[No]],$Z:$Z,$Y:$Y) = "Si","Si","Null")</f>
        <v>Si</v>
      </c>
      <c r="M285" s="5"/>
      <c r="N285" s="5"/>
      <c r="O285" s="5"/>
      <c r="P285" s="5"/>
      <c r="Q285" s="5"/>
      <c r="R285" s="5"/>
      <c r="S285" s="5"/>
    </row>
    <row r="286" spans="1:19" ht="45" hidden="1" customHeight="1">
      <c r="A286" s="5"/>
      <c r="D286" s="3">
        <v>150</v>
      </c>
      <c r="E286" s="3" t="s">
        <v>634</v>
      </c>
      <c r="F286" s="39">
        <f>_xlfn.XLOOKUP(TotalResum[[#This Row],[No]],Respuesta!C:C,Respuesta!A:A)</f>
        <v>10.1</v>
      </c>
      <c r="G286" s="33" t="s">
        <v>169</v>
      </c>
      <c r="H286" s="33" t="s">
        <v>348</v>
      </c>
      <c r="I286" s="33" t="s">
        <v>586</v>
      </c>
      <c r="J286" s="95"/>
      <c r="K286" s="32" t="str">
        <f>IF(_xlfn.XLOOKUP(TotalResum[[#This Row],[No]],$Z:$Z,$Y:$Y) = "Si","Si","Null")</f>
        <v>Si</v>
      </c>
      <c r="M286" s="5"/>
      <c r="N286" s="5"/>
      <c r="O286" s="5"/>
      <c r="P286" s="5"/>
      <c r="Q286" s="5"/>
      <c r="R286" s="5"/>
      <c r="S286" s="5"/>
    </row>
    <row r="287" spans="1:19" ht="45" hidden="1" customHeight="1">
      <c r="A287" s="5"/>
      <c r="D287" s="3">
        <v>151</v>
      </c>
      <c r="E287" s="3" t="s">
        <v>634</v>
      </c>
      <c r="F287" s="39">
        <f>_xlfn.XLOOKUP(TotalResum[[#This Row],[No]],Respuesta!C:C,Respuesta!A:A)</f>
        <v>10.199999999999999</v>
      </c>
      <c r="G287" s="33" t="s">
        <v>170</v>
      </c>
      <c r="H287" s="33" t="s">
        <v>350</v>
      </c>
      <c r="I287" s="33" t="s">
        <v>326</v>
      </c>
      <c r="J287" s="95"/>
      <c r="K287" s="32" t="str">
        <f>IF(_xlfn.XLOOKUP(TotalResum[[#This Row],[No]],$Z:$Z,$Y:$Y) = "Si","Si","Null")</f>
        <v>Si</v>
      </c>
      <c r="M287" s="5"/>
      <c r="N287" s="5"/>
      <c r="O287" s="5"/>
      <c r="P287" s="5"/>
      <c r="Q287" s="5"/>
      <c r="R287" s="5"/>
      <c r="S287" s="5"/>
    </row>
    <row r="288" spans="1:19" ht="45" hidden="1" customHeight="1">
      <c r="A288" s="5"/>
      <c r="D288" s="3">
        <v>152</v>
      </c>
      <c r="E288" s="3" t="s">
        <v>634</v>
      </c>
      <c r="F288" s="39">
        <f>_xlfn.XLOOKUP(TotalResum[[#This Row],[No]],Respuesta!C:C,Respuesta!A:A)</f>
        <v>10.3</v>
      </c>
      <c r="G288" s="33" t="s">
        <v>171</v>
      </c>
      <c r="H288" s="33" t="s">
        <v>350</v>
      </c>
      <c r="I288" s="33" t="s">
        <v>587</v>
      </c>
      <c r="J288" s="32"/>
      <c r="K288" s="32" t="str">
        <f>IF(_xlfn.XLOOKUP(TotalResum[[#This Row],[No]],$Z:$Z,$Y:$Y) = "Si","Si","Null")</f>
        <v>Si</v>
      </c>
      <c r="M288" s="5"/>
      <c r="N288" s="5"/>
      <c r="O288" s="5"/>
      <c r="P288" s="5"/>
      <c r="Q288" s="5"/>
      <c r="R288" s="5"/>
      <c r="S288" s="5"/>
    </row>
    <row r="289" spans="1:19" ht="45" hidden="1" customHeight="1">
      <c r="A289" s="5"/>
      <c r="D289" s="3">
        <v>152</v>
      </c>
      <c r="E289" s="3" t="s">
        <v>634</v>
      </c>
      <c r="F289" s="39">
        <f>_xlfn.XLOOKUP(TotalResum[[#This Row],[No]],Respuesta!C:C,Respuesta!A:A)</f>
        <v>10.3</v>
      </c>
      <c r="G289" s="33" t="s">
        <v>171</v>
      </c>
      <c r="H289" s="33" t="s">
        <v>354</v>
      </c>
      <c r="I289" s="33" t="s">
        <v>588</v>
      </c>
      <c r="J289" s="32"/>
      <c r="K289" s="32" t="str">
        <f>IF(_xlfn.XLOOKUP(TotalResum[[#This Row],[No]],$Z:$Z,$Y:$Y) = "Si","Si","Null")</f>
        <v>Si</v>
      </c>
      <c r="M289" s="5"/>
      <c r="N289" s="5"/>
      <c r="O289" s="5"/>
      <c r="P289" s="5"/>
      <c r="Q289" s="5"/>
      <c r="R289" s="5"/>
      <c r="S289" s="5"/>
    </row>
    <row r="290" spans="1:19" ht="45" hidden="1" customHeight="1">
      <c r="A290" s="5"/>
      <c r="D290" s="3">
        <v>153</v>
      </c>
      <c r="E290" s="3" t="s">
        <v>634</v>
      </c>
      <c r="F290" s="39">
        <f>_xlfn.XLOOKUP(TotalResum[[#This Row],[No]],Respuesta!C:C,Respuesta!A:A)</f>
        <v>10.3</v>
      </c>
      <c r="G290" s="33" t="s">
        <v>172</v>
      </c>
      <c r="H290" s="33" t="s">
        <v>350</v>
      </c>
      <c r="I290" s="33" t="s">
        <v>328</v>
      </c>
      <c r="J290" s="95"/>
      <c r="K290" s="32" t="str">
        <f>IF(_xlfn.XLOOKUP(TotalResum[[#This Row],[No]],$Z:$Z,$Y:$Y) = "Si","Si","Null")</f>
        <v>Si</v>
      </c>
      <c r="M290" s="5"/>
      <c r="N290" s="5"/>
      <c r="O290" s="5"/>
      <c r="P290" s="5"/>
      <c r="Q290" s="5"/>
      <c r="R290" s="5"/>
      <c r="S290" s="5"/>
    </row>
    <row r="291" spans="1:19" ht="45" hidden="1" customHeight="1">
      <c r="A291" s="5"/>
      <c r="D291" s="3">
        <v>154</v>
      </c>
      <c r="E291" s="3" t="s">
        <v>634</v>
      </c>
      <c r="F291" s="39">
        <f>_xlfn.XLOOKUP(TotalResum[[#This Row],[No]],Respuesta!C:C,Respuesta!A:A)</f>
        <v>10.3</v>
      </c>
      <c r="G291" s="33" t="s">
        <v>173</v>
      </c>
      <c r="H291" s="33" t="s">
        <v>350</v>
      </c>
      <c r="I291" s="33" t="s">
        <v>329</v>
      </c>
      <c r="J291" s="32"/>
      <c r="K291" s="32" t="str">
        <f>IF(_xlfn.XLOOKUP(TotalResum[[#This Row],[No]],$Z:$Z,$Y:$Y) = "Si","Si","Null")</f>
        <v>Si</v>
      </c>
      <c r="M291" s="5"/>
      <c r="N291" s="5"/>
      <c r="O291" s="5"/>
      <c r="P291" s="5"/>
      <c r="Q291" s="5"/>
      <c r="R291" s="5"/>
      <c r="S291" s="5"/>
    </row>
    <row r="292" spans="1:19" ht="45" hidden="1" customHeight="1">
      <c r="A292" s="5"/>
      <c r="D292" s="3">
        <v>155</v>
      </c>
      <c r="E292" s="3" t="s">
        <v>634</v>
      </c>
      <c r="F292" s="39">
        <f>_xlfn.XLOOKUP(TotalResum[[#This Row],[No]],Respuesta!C:C,Respuesta!A:A)</f>
        <v>10.4</v>
      </c>
      <c r="G292" s="33" t="s">
        <v>174</v>
      </c>
      <c r="H292" s="33" t="s">
        <v>348</v>
      </c>
      <c r="I292" s="33" t="s">
        <v>330</v>
      </c>
      <c r="J292" s="32"/>
      <c r="K292" s="32" t="str">
        <f>IF(_xlfn.XLOOKUP(TotalResum[[#This Row],[No]],$Z:$Z,$Y:$Y) = "Si","Si","Null")</f>
        <v>Si</v>
      </c>
      <c r="M292" s="5"/>
      <c r="N292" s="5"/>
      <c r="O292" s="5"/>
      <c r="P292" s="5"/>
      <c r="Q292" s="5"/>
      <c r="R292" s="5"/>
      <c r="S292" s="5"/>
    </row>
    <row r="293" spans="1:19" ht="45" hidden="1" customHeight="1">
      <c r="A293" s="5"/>
      <c r="D293" s="3">
        <v>156</v>
      </c>
      <c r="E293" s="3" t="s">
        <v>634</v>
      </c>
      <c r="F293" s="39">
        <f>_xlfn.XLOOKUP(TotalResum[[#This Row],[No]],Respuesta!C:C,Respuesta!A:A)</f>
        <v>10.5</v>
      </c>
      <c r="G293" s="33" t="s">
        <v>175</v>
      </c>
      <c r="H293" s="33" t="s">
        <v>348</v>
      </c>
      <c r="I293" s="33" t="s">
        <v>331</v>
      </c>
      <c r="J293" s="95"/>
      <c r="K293" s="32" t="str">
        <f>IF(_xlfn.XLOOKUP(TotalResum[[#This Row],[No]],$Z:$Z,$Y:$Y) = "Si","Si","Null")</f>
        <v>Si</v>
      </c>
      <c r="M293" s="5"/>
      <c r="N293" s="5"/>
      <c r="O293" s="5"/>
      <c r="P293" s="5"/>
      <c r="Q293" s="5"/>
      <c r="R293" s="5"/>
      <c r="S293" s="5"/>
    </row>
    <row r="294" spans="1:19" ht="45" hidden="1" customHeight="1">
      <c r="A294" s="5"/>
      <c r="D294" s="3">
        <v>157</v>
      </c>
      <c r="E294" s="3" t="s">
        <v>634</v>
      </c>
      <c r="F294" s="39">
        <f>_xlfn.XLOOKUP(TotalResum[[#This Row],[No]],Respuesta!C:C,Respuesta!A:A)</f>
        <v>10.6</v>
      </c>
      <c r="G294" s="33" t="s">
        <v>176</v>
      </c>
      <c r="H294" s="33" t="s">
        <v>348</v>
      </c>
      <c r="I294" s="33" t="s">
        <v>332</v>
      </c>
      <c r="J294" s="95"/>
      <c r="K294" s="32" t="str">
        <f>IF(_xlfn.XLOOKUP(TotalResum[[#This Row],[No]],$Z:$Z,$Y:$Y) = "Si","Si","Null")</f>
        <v>Si</v>
      </c>
      <c r="M294" s="5"/>
      <c r="N294" s="5"/>
      <c r="O294" s="5"/>
      <c r="P294" s="5"/>
      <c r="Q294" s="5"/>
      <c r="R294" s="5"/>
      <c r="S294" s="5"/>
    </row>
    <row r="295" spans="1:19" ht="45" hidden="1" customHeight="1">
      <c r="A295" s="5"/>
      <c r="D295" s="3">
        <v>158</v>
      </c>
      <c r="E295" s="3" t="s">
        <v>634</v>
      </c>
      <c r="F295" s="39">
        <f>_xlfn.XLOOKUP(TotalResum[[#This Row],[No]],Respuesta!C:C,Respuesta!A:A)</f>
        <v>10.6</v>
      </c>
      <c r="G295" s="33" t="s">
        <v>177</v>
      </c>
      <c r="H295" s="33" t="s">
        <v>350</v>
      </c>
      <c r="I295" s="33" t="s">
        <v>333</v>
      </c>
      <c r="J295" s="95"/>
      <c r="K295" s="32" t="str">
        <f>IF(_xlfn.XLOOKUP(TotalResum[[#This Row],[No]],$Z:$Z,$Y:$Y) = "Si","Si","Null")</f>
        <v>Si</v>
      </c>
      <c r="M295" s="5"/>
      <c r="N295" s="5"/>
      <c r="O295" s="5"/>
      <c r="P295" s="5"/>
      <c r="Q295" s="5"/>
      <c r="R295" s="5"/>
      <c r="S295" s="5"/>
    </row>
    <row r="296" spans="1:19" ht="45" hidden="1" customHeight="1">
      <c r="A296" s="5"/>
      <c r="D296" s="3">
        <v>159</v>
      </c>
      <c r="E296" s="3" t="s">
        <v>634</v>
      </c>
      <c r="F296" s="39">
        <f>_xlfn.XLOOKUP(TotalResum[[#This Row],[No]],Respuesta!C:C,Respuesta!A:A)</f>
        <v>10.6</v>
      </c>
      <c r="G296" s="33" t="s">
        <v>178</v>
      </c>
      <c r="H296" s="33" t="s">
        <v>354</v>
      </c>
      <c r="I296" s="33" t="s">
        <v>334</v>
      </c>
      <c r="J296" s="95"/>
      <c r="K296" s="32" t="str">
        <f>IF(_xlfn.XLOOKUP(TotalResum[[#This Row],[No]],$Z:$Z,$Y:$Y) = "Si","Si","Null")</f>
        <v>Si</v>
      </c>
      <c r="M296" s="5"/>
      <c r="N296" s="5"/>
      <c r="O296" s="5"/>
      <c r="P296" s="5"/>
      <c r="Q296" s="5"/>
      <c r="R296" s="5"/>
      <c r="S296" s="5"/>
    </row>
    <row r="297" spans="1:19" ht="45" hidden="1" customHeight="1">
      <c r="A297" s="5"/>
      <c r="D297" s="3">
        <v>160</v>
      </c>
      <c r="E297" s="3" t="s">
        <v>634</v>
      </c>
      <c r="F297" s="39">
        <f>_xlfn.XLOOKUP(TotalResum[[#This Row],[No]],Respuesta!C:C,Respuesta!A:A)</f>
        <v>10.6</v>
      </c>
      <c r="G297" s="33" t="s">
        <v>179</v>
      </c>
      <c r="H297" s="33" t="s">
        <v>350</v>
      </c>
      <c r="I297" s="33" t="s">
        <v>335</v>
      </c>
      <c r="J297" s="95"/>
      <c r="K297" s="32" t="str">
        <f>IF(_xlfn.XLOOKUP(TotalResum[[#This Row],[No]],$Z:$Z,$Y:$Y) = "Si","Si","Null")</f>
        <v>Si</v>
      </c>
      <c r="M297" s="5"/>
      <c r="N297" s="5"/>
      <c r="O297" s="5"/>
      <c r="P297" s="5"/>
      <c r="Q297" s="5"/>
      <c r="R297" s="5"/>
      <c r="S297" s="5"/>
    </row>
    <row r="298" spans="1:19" ht="45" hidden="1" customHeight="1">
      <c r="A298" s="5"/>
      <c r="D298" s="3">
        <v>161</v>
      </c>
      <c r="E298" s="3" t="s">
        <v>634</v>
      </c>
      <c r="F298" s="39">
        <f>_xlfn.XLOOKUP(TotalResum[[#This Row],[No]],Respuesta!C:C,Respuesta!A:A)</f>
        <v>10.6</v>
      </c>
      <c r="G298" s="33" t="s">
        <v>180</v>
      </c>
      <c r="H298" s="33" t="s">
        <v>350</v>
      </c>
      <c r="I298" s="33" t="s">
        <v>336</v>
      </c>
      <c r="J298" s="95"/>
      <c r="K298" s="32" t="str">
        <f>IF(_xlfn.XLOOKUP(TotalResum[[#This Row],[No]],$Z:$Z,$Y:$Y) = "Si","Si","Null")</f>
        <v>Si</v>
      </c>
      <c r="M298" s="5"/>
      <c r="N298" s="5"/>
      <c r="O298" s="5"/>
      <c r="P298" s="5"/>
      <c r="Q298" s="5"/>
      <c r="R298" s="5"/>
      <c r="S298" s="5"/>
    </row>
    <row r="299" spans="1:19" ht="45" hidden="1" customHeight="1">
      <c r="A299" s="5"/>
      <c r="D299" s="3">
        <v>162</v>
      </c>
      <c r="E299" s="3" t="s">
        <v>634</v>
      </c>
      <c r="F299" s="39">
        <f>_xlfn.XLOOKUP(TotalResum[[#This Row],[No]],Respuesta!C:C,Respuesta!A:A)</f>
        <v>10.7</v>
      </c>
      <c r="G299" s="33" t="s">
        <v>181</v>
      </c>
      <c r="H299" s="33" t="s">
        <v>359</v>
      </c>
      <c r="I299" s="33" t="s">
        <v>589</v>
      </c>
      <c r="J299" s="32"/>
      <c r="K299" s="32" t="str">
        <f>IF(_xlfn.XLOOKUP(TotalResum[[#This Row],[No]],$Z:$Z,$Y:$Y) = "Si","Si","Null")</f>
        <v>Si</v>
      </c>
      <c r="M299" s="5"/>
      <c r="N299" s="5"/>
      <c r="O299" s="5"/>
      <c r="P299" s="5"/>
      <c r="Q299" s="5"/>
      <c r="R299" s="5"/>
      <c r="S299" s="5"/>
    </row>
    <row r="300" spans="1:19" ht="45" hidden="1" customHeight="1">
      <c r="A300" s="5"/>
      <c r="D300" s="3">
        <v>162</v>
      </c>
      <c r="E300" s="3" t="s">
        <v>634</v>
      </c>
      <c r="F300" s="39">
        <f>_xlfn.XLOOKUP(TotalResum[[#This Row],[No]],Respuesta!C:C,Respuesta!A:A)</f>
        <v>10.7</v>
      </c>
      <c r="G300" s="33" t="s">
        <v>181</v>
      </c>
      <c r="H300" s="33" t="s">
        <v>348</v>
      </c>
      <c r="I300" s="33" t="s">
        <v>590</v>
      </c>
      <c r="J300" s="32"/>
      <c r="K300" s="32" t="str">
        <f>IF(_xlfn.XLOOKUP(TotalResum[[#This Row],[No]],$Z:$Z,$Y:$Y) = "Si","Si","Null")</f>
        <v>Si</v>
      </c>
      <c r="M300" s="5"/>
      <c r="N300" s="5"/>
      <c r="O300" s="5"/>
      <c r="P300" s="5"/>
      <c r="Q300" s="5"/>
      <c r="R300" s="5"/>
      <c r="S300" s="5"/>
    </row>
    <row r="301" spans="1:19" ht="45" hidden="1" customHeight="1">
      <c r="A301" s="5"/>
      <c r="D301" s="3">
        <v>163</v>
      </c>
      <c r="E301" s="3" t="s">
        <v>634</v>
      </c>
      <c r="F301" s="39">
        <f>_xlfn.XLOOKUP(TotalResum[[#This Row],[No]],Respuesta!C:C,Respuesta!A:A)</f>
        <v>10.7</v>
      </c>
      <c r="G301" s="33" t="s">
        <v>182</v>
      </c>
      <c r="H301" s="33" t="s">
        <v>350</v>
      </c>
      <c r="I301" s="37" t="s">
        <v>199</v>
      </c>
      <c r="J301" s="32"/>
      <c r="K301" s="32" t="str">
        <f>IF(_xlfn.XLOOKUP(TotalResum[[#This Row],[No]],$Z:$Z,$Y:$Y) = "Si","Si","Null")</f>
        <v>Si</v>
      </c>
      <c r="M301" s="5"/>
      <c r="N301" s="5"/>
      <c r="O301" s="5"/>
      <c r="P301" s="5"/>
      <c r="Q301" s="5"/>
      <c r="R301" s="5"/>
      <c r="S301" s="5"/>
    </row>
    <row r="302" spans="1:19" ht="45" hidden="1" customHeight="1">
      <c r="A302" s="5"/>
      <c r="D302" s="3">
        <v>163</v>
      </c>
      <c r="E302" s="3" t="s">
        <v>634</v>
      </c>
      <c r="F302" s="39">
        <f>_xlfn.XLOOKUP(TotalResum[[#This Row],[No]],Respuesta!C:C,Respuesta!A:A)</f>
        <v>10.7</v>
      </c>
      <c r="G302" s="33" t="s">
        <v>182</v>
      </c>
      <c r="H302" s="33" t="s">
        <v>354</v>
      </c>
      <c r="I302" s="37" t="s">
        <v>199</v>
      </c>
      <c r="J302" s="32"/>
      <c r="K302" s="32" t="str">
        <f>IF(_xlfn.XLOOKUP(TotalResum[[#This Row],[No]],$Z:$Z,$Y:$Y) = "Si","Si","Null")</f>
        <v>Si</v>
      </c>
      <c r="M302" s="5"/>
      <c r="N302" s="5"/>
      <c r="O302" s="5"/>
      <c r="P302" s="5"/>
      <c r="Q302" s="5"/>
      <c r="R302" s="5"/>
      <c r="S302" s="5"/>
    </row>
    <row r="303" spans="1:19" ht="45" hidden="1" customHeight="1">
      <c r="A303" s="5"/>
      <c r="D303" s="3">
        <v>163</v>
      </c>
      <c r="E303" s="3" t="s">
        <v>634</v>
      </c>
      <c r="F303" s="39">
        <f>_xlfn.XLOOKUP(TotalResum[[#This Row],[No]],Respuesta!C:C,Respuesta!A:A)</f>
        <v>10.7</v>
      </c>
      <c r="G303" s="33" t="s">
        <v>182</v>
      </c>
      <c r="H303" s="33" t="s">
        <v>359</v>
      </c>
      <c r="I303" s="37" t="s">
        <v>199</v>
      </c>
      <c r="J303" s="32"/>
      <c r="K303" s="32" t="str">
        <f>IF(_xlfn.XLOOKUP(TotalResum[[#This Row],[No]],$Z:$Z,$Y:$Y) = "Si","Si","Null")</f>
        <v>Si</v>
      </c>
      <c r="M303" s="5"/>
      <c r="N303" s="5"/>
      <c r="O303" s="5"/>
      <c r="P303" s="5"/>
      <c r="Q303" s="5"/>
      <c r="R303" s="5"/>
      <c r="S303" s="5"/>
    </row>
    <row r="304" spans="1:19" ht="45" hidden="1" customHeight="1">
      <c r="A304" s="5"/>
      <c r="D304" s="3">
        <v>163</v>
      </c>
      <c r="E304" s="3" t="s">
        <v>634</v>
      </c>
      <c r="F304" s="39">
        <f>_xlfn.XLOOKUP(TotalResum[[#This Row],[No]],Respuesta!C:C,Respuesta!A:A)</f>
        <v>10.7</v>
      </c>
      <c r="G304" s="33" t="s">
        <v>182</v>
      </c>
      <c r="H304" s="33" t="s">
        <v>348</v>
      </c>
      <c r="I304" s="37" t="s">
        <v>199</v>
      </c>
      <c r="J304" s="32"/>
      <c r="K304" s="32" t="str">
        <f>IF(_xlfn.XLOOKUP(TotalResum[[#This Row],[No]],$Z:$Z,$Y:$Y) = "Si","Si","Null")</f>
        <v>Si</v>
      </c>
      <c r="M304" s="5"/>
      <c r="N304" s="5"/>
      <c r="O304" s="5"/>
      <c r="P304" s="5"/>
      <c r="Q304" s="5"/>
      <c r="R304" s="5"/>
      <c r="S304" s="5"/>
    </row>
    <row r="305" spans="1:19" ht="45" customHeight="1">
      <c r="A305" s="5"/>
      <c r="D305" s="3">
        <v>163</v>
      </c>
      <c r="E305" s="3" t="s">
        <v>634</v>
      </c>
      <c r="F305" s="39">
        <f>_xlfn.XLOOKUP(TotalResum[[#This Row],[No]],Respuesta!C:C,Respuesta!A:A)</f>
        <v>10.7</v>
      </c>
      <c r="G305" s="33" t="s">
        <v>182</v>
      </c>
      <c r="H305" s="33" t="s">
        <v>362</v>
      </c>
      <c r="I305" s="37" t="s">
        <v>199</v>
      </c>
      <c r="J305" s="118"/>
      <c r="K305" s="32" t="str">
        <f>IF(_xlfn.XLOOKUP(TotalResum[[#This Row],[No]],$Z:$Z,$Y:$Y) = "Si","Si","Null")</f>
        <v>Si</v>
      </c>
      <c r="M305" s="5"/>
      <c r="N305" s="5"/>
      <c r="O305" s="5"/>
      <c r="P305" s="5"/>
      <c r="Q305" s="5"/>
      <c r="R305" s="5"/>
      <c r="S305" s="5"/>
    </row>
    <row r="306" spans="1:19" ht="45" hidden="1" customHeight="1">
      <c r="A306" s="5"/>
      <c r="D306" s="3">
        <v>164</v>
      </c>
      <c r="E306" s="3" t="s">
        <v>634</v>
      </c>
      <c r="F306" s="39">
        <f>_xlfn.XLOOKUP(TotalResum[[#This Row],[No]],Respuesta!C:C,Respuesta!A:A)</f>
        <v>10.7</v>
      </c>
      <c r="G306" s="33" t="s">
        <v>183</v>
      </c>
      <c r="H306" s="33" t="s">
        <v>350</v>
      </c>
      <c r="I306" s="33" t="s">
        <v>591</v>
      </c>
      <c r="J306" s="32"/>
      <c r="K306" s="32" t="str">
        <f>IF(_xlfn.XLOOKUP(TotalResum[[#This Row],[No]],$Z:$Z,$Y:$Y) = "Si","Si","Null")</f>
        <v>Null</v>
      </c>
      <c r="M306" s="5"/>
      <c r="N306" s="5"/>
      <c r="O306" s="5"/>
      <c r="P306" s="5"/>
      <c r="Q306" s="5"/>
      <c r="R306" s="5"/>
      <c r="S306" s="5"/>
    </row>
    <row r="307" spans="1:19" ht="45" hidden="1" customHeight="1">
      <c r="A307" s="5"/>
      <c r="D307" s="3">
        <v>164</v>
      </c>
      <c r="E307" s="3" t="s">
        <v>634</v>
      </c>
      <c r="F307" s="39">
        <f>_xlfn.XLOOKUP(TotalResum[[#This Row],[No]],Respuesta!C:C,Respuesta!A:A)</f>
        <v>10.7</v>
      </c>
      <c r="G307" s="33" t="s">
        <v>183</v>
      </c>
      <c r="H307" s="33" t="s">
        <v>354</v>
      </c>
      <c r="I307" s="33" t="s">
        <v>592</v>
      </c>
      <c r="J307" s="32"/>
      <c r="K307" s="32" t="str">
        <f>IF(_xlfn.XLOOKUP(TotalResum[[#This Row],[No]],$Z:$Z,$Y:$Y) = "Si","Si","Null")</f>
        <v>Null</v>
      </c>
      <c r="M307" s="5"/>
      <c r="N307" s="5"/>
      <c r="O307" s="5"/>
      <c r="P307" s="5"/>
      <c r="Q307" s="5"/>
      <c r="R307" s="5"/>
      <c r="S307" s="5"/>
    </row>
    <row r="308" spans="1:19" ht="45" hidden="1" customHeight="1">
      <c r="A308" s="5"/>
      <c r="D308" s="3">
        <v>165</v>
      </c>
      <c r="E308" s="3" t="s">
        <v>634</v>
      </c>
      <c r="F308" s="39">
        <f>_xlfn.XLOOKUP(TotalResum[[#This Row],[No]],Respuesta!C:C,Respuesta!A:A)</f>
        <v>10.7</v>
      </c>
      <c r="G308" s="33" t="s">
        <v>184</v>
      </c>
      <c r="H308" s="33" t="s">
        <v>350</v>
      </c>
      <c r="I308" s="33" t="s">
        <v>338</v>
      </c>
      <c r="J308" s="95"/>
      <c r="K308" s="32" t="str">
        <f>IF(_xlfn.XLOOKUP(TotalResum[[#This Row],[No]],$Z:$Z,$Y:$Y) = "Si","Si","Null")</f>
        <v>Si</v>
      </c>
      <c r="M308" s="5"/>
      <c r="N308" s="5"/>
      <c r="O308" s="5"/>
      <c r="P308" s="5"/>
      <c r="Q308" s="5"/>
      <c r="R308" s="5"/>
      <c r="S308" s="5"/>
    </row>
    <row r="309" spans="1:19" ht="45" hidden="1" customHeight="1">
      <c r="A309" s="5"/>
      <c r="D309" s="3">
        <v>166</v>
      </c>
      <c r="E309" s="3" t="s">
        <v>634</v>
      </c>
      <c r="F309" s="39">
        <f>_xlfn.XLOOKUP(TotalResum[[#This Row],[No]],Respuesta!C:C,Respuesta!A:A)</f>
        <v>10.7</v>
      </c>
      <c r="G309" s="33" t="s">
        <v>185</v>
      </c>
      <c r="H309" s="33" t="s">
        <v>350</v>
      </c>
      <c r="I309" s="33" t="s">
        <v>339</v>
      </c>
      <c r="J309" s="95"/>
      <c r="K309" s="32" t="str">
        <f>IF(_xlfn.XLOOKUP(TotalResum[[#This Row],[No]],$Z:$Z,$Y:$Y) = "Si","Si","Null")</f>
        <v>Si</v>
      </c>
      <c r="M309" s="5"/>
      <c r="N309" s="5"/>
      <c r="O309" s="5"/>
      <c r="P309" s="5"/>
      <c r="Q309" s="5"/>
      <c r="R309" s="5"/>
      <c r="S309" s="5"/>
    </row>
    <row r="310" spans="1:19" ht="45" hidden="1" customHeight="1">
      <c r="A310" s="5"/>
      <c r="D310" s="3">
        <v>167</v>
      </c>
      <c r="E310" s="3" t="s">
        <v>634</v>
      </c>
      <c r="F310" s="39">
        <f>_xlfn.XLOOKUP(TotalResum[[#This Row],[No]],Respuesta!C:C,Respuesta!A:A)</f>
        <v>10.7</v>
      </c>
      <c r="G310" s="33" t="s">
        <v>186</v>
      </c>
      <c r="H310" s="33" t="s">
        <v>350</v>
      </c>
      <c r="I310" s="33" t="s">
        <v>340</v>
      </c>
      <c r="J310" s="95"/>
      <c r="K310" s="32" t="str">
        <f>IF(_xlfn.XLOOKUP(TotalResum[[#This Row],[No]],$Z:$Z,$Y:$Y) = "Si","Si","Null")</f>
        <v>Si</v>
      </c>
      <c r="M310" s="5"/>
      <c r="N310" s="5"/>
      <c r="O310" s="5"/>
      <c r="P310" s="5"/>
      <c r="Q310" s="5"/>
      <c r="R310" s="5"/>
      <c r="S310" s="5"/>
    </row>
    <row r="311" spans="1:19" ht="45" hidden="1" customHeight="1">
      <c r="A311" s="5"/>
      <c r="D311" s="3">
        <v>168</v>
      </c>
      <c r="E311" s="3" t="s">
        <v>634</v>
      </c>
      <c r="F311" s="39">
        <f>_xlfn.XLOOKUP(TotalResum[[#This Row],[No]],Respuesta!C:C,Respuesta!A:A)</f>
        <v>10.8</v>
      </c>
      <c r="G311" s="33" t="s">
        <v>187</v>
      </c>
      <c r="H311" s="33" t="s">
        <v>348</v>
      </c>
      <c r="I311" s="33" t="s">
        <v>341</v>
      </c>
      <c r="J311" s="32"/>
      <c r="K311" s="32" t="str">
        <f>IF(_xlfn.XLOOKUP(TotalResum[[#This Row],[No]],$Z:$Z,$Y:$Y) = "Si","Si","Null")</f>
        <v>Si</v>
      </c>
      <c r="M311" s="5"/>
      <c r="N311" s="5"/>
      <c r="O311" s="5"/>
      <c r="P311" s="5"/>
      <c r="Q311" s="5"/>
      <c r="R311" s="5"/>
      <c r="S311" s="5"/>
    </row>
    <row r="312" spans="1:19" ht="45" hidden="1" customHeight="1">
      <c r="A312" s="5"/>
      <c r="D312" s="3">
        <v>169</v>
      </c>
      <c r="E312" s="3" t="s">
        <v>634</v>
      </c>
      <c r="F312" s="39">
        <f>_xlfn.XLOOKUP(TotalResum[[#This Row],[No]],Respuesta!C:C,Respuesta!A:A)</f>
        <v>10.8</v>
      </c>
      <c r="G312" s="33" t="s">
        <v>188</v>
      </c>
      <c r="H312" s="33" t="s">
        <v>359</v>
      </c>
      <c r="I312" s="33" t="s">
        <v>342</v>
      </c>
      <c r="J312" s="32"/>
      <c r="K312" s="32" t="str">
        <f>IF(_xlfn.XLOOKUP(TotalResum[[#This Row],[No]],$Z:$Z,$Y:$Y) = "Si","Si","Null")</f>
        <v>Si</v>
      </c>
      <c r="M312" s="5"/>
      <c r="N312" s="5"/>
      <c r="O312" s="5"/>
      <c r="P312" s="5"/>
      <c r="Q312" s="5"/>
      <c r="R312" s="5"/>
      <c r="S312" s="5"/>
    </row>
    <row r="313" spans="1:19" ht="45" hidden="1" customHeight="1">
      <c r="A313" s="5"/>
      <c r="D313" s="3">
        <v>170</v>
      </c>
      <c r="E313" s="3" t="s">
        <v>634</v>
      </c>
      <c r="F313" s="39">
        <f>_xlfn.XLOOKUP(TotalResum[[#This Row],[No]],Respuesta!C:C,Respuesta!A:A)</f>
        <v>10.8</v>
      </c>
      <c r="G313" s="33" t="s">
        <v>189</v>
      </c>
      <c r="H313" s="33" t="s">
        <v>350</v>
      </c>
      <c r="I313" s="33" t="s">
        <v>343</v>
      </c>
      <c r="J313" s="32"/>
      <c r="K313" s="32" t="str">
        <f>IF(_xlfn.XLOOKUP(TotalResum[[#This Row],[No]],$Z:$Z,$Y:$Y) = "Si","Si","Null")</f>
        <v>Null</v>
      </c>
      <c r="M313" s="5"/>
      <c r="N313" s="5"/>
      <c r="O313" s="5"/>
      <c r="P313" s="5"/>
      <c r="Q313" s="5"/>
      <c r="R313" s="5"/>
      <c r="S313" s="5"/>
    </row>
    <row r="314" spans="1:19" ht="45" hidden="1" customHeight="1">
      <c r="A314" s="5"/>
      <c r="D314" s="3">
        <v>171</v>
      </c>
      <c r="E314" s="3" t="s">
        <v>634</v>
      </c>
      <c r="F314" s="39">
        <f>_xlfn.XLOOKUP(TotalResum[[#This Row],[No]],Respuesta!C:C,Respuesta!A:A)</f>
        <v>10.8</v>
      </c>
      <c r="G314" s="33" t="s">
        <v>190</v>
      </c>
      <c r="H314" s="33" t="s">
        <v>354</v>
      </c>
      <c r="I314" s="33" t="s">
        <v>344</v>
      </c>
      <c r="J314" s="32"/>
      <c r="K314" s="32" t="str">
        <f>IF(_xlfn.XLOOKUP(TotalResum[[#This Row],[No]],$Z:$Z,$Y:$Y) = "Si","Si","Null")</f>
        <v>Si</v>
      </c>
      <c r="M314" s="5"/>
      <c r="N314" s="5"/>
      <c r="O314" s="5"/>
      <c r="P314" s="5"/>
      <c r="Q314" s="5"/>
      <c r="R314" s="5"/>
      <c r="S314" s="5"/>
    </row>
    <row r="315" spans="1:19" ht="45" hidden="1" customHeight="1">
      <c r="A315" s="5"/>
      <c r="D315" s="3">
        <v>172</v>
      </c>
      <c r="E315" s="3" t="s">
        <v>634</v>
      </c>
      <c r="F315" s="39">
        <f>_xlfn.XLOOKUP(TotalResum[[#This Row],[No]],Respuesta!C:C,Respuesta!A:A)</f>
        <v>10.9</v>
      </c>
      <c r="G315" s="33" t="s">
        <v>191</v>
      </c>
      <c r="H315" s="33" t="s">
        <v>354</v>
      </c>
      <c r="I315" s="33" t="s">
        <v>593</v>
      </c>
      <c r="J315" s="32"/>
      <c r="K315" s="32" t="str">
        <f>IF(_xlfn.XLOOKUP(TotalResum[[#This Row],[No]],$Z:$Z,$Y:$Y) = "Si","Si","Null")</f>
        <v>Si</v>
      </c>
      <c r="M315" s="5"/>
      <c r="N315" s="5"/>
      <c r="O315" s="5"/>
      <c r="P315" s="5"/>
      <c r="Q315" s="5"/>
      <c r="R315" s="5"/>
      <c r="S315" s="5"/>
    </row>
    <row r="316" spans="1:19" ht="45" hidden="1" customHeight="1">
      <c r="A316" s="5"/>
      <c r="D316" s="3">
        <v>172</v>
      </c>
      <c r="E316" s="3" t="s">
        <v>634</v>
      </c>
      <c r="F316" s="39">
        <f>_xlfn.XLOOKUP(TotalResum[[#This Row],[No]],Respuesta!C:C,Respuesta!A:A)</f>
        <v>10.9</v>
      </c>
      <c r="G316" s="33" t="s">
        <v>191</v>
      </c>
      <c r="H316" s="33" t="s">
        <v>359</v>
      </c>
      <c r="I316" s="33" t="s">
        <v>594</v>
      </c>
      <c r="J316" s="32"/>
      <c r="K316" s="32" t="str">
        <f>IF(_xlfn.XLOOKUP(TotalResum[[#This Row],[No]],$Z:$Z,$Y:$Y) = "Si","Si","Null")</f>
        <v>Si</v>
      </c>
      <c r="M316" s="5"/>
      <c r="N316" s="5"/>
      <c r="O316" s="5"/>
      <c r="P316" s="5"/>
      <c r="Q316" s="5"/>
      <c r="R316" s="5"/>
      <c r="S316" s="5"/>
    </row>
    <row r="317" spans="1:19" ht="45" hidden="1" customHeight="1">
      <c r="A317" s="5"/>
      <c r="D317" s="3">
        <v>173</v>
      </c>
      <c r="E317" s="3" t="s">
        <v>634</v>
      </c>
      <c r="F317" s="39">
        <f>_xlfn.XLOOKUP(TotalResum[[#This Row],[No]],Respuesta!C:C,Respuesta!A:A)</f>
        <v>10.9</v>
      </c>
      <c r="G317" s="33" t="s">
        <v>192</v>
      </c>
      <c r="H317" s="33" t="s">
        <v>350</v>
      </c>
      <c r="I317" s="33" t="s">
        <v>345</v>
      </c>
      <c r="J317" s="32"/>
      <c r="K317" s="32" t="str">
        <f>IF(_xlfn.XLOOKUP(TotalResum[[#This Row],[No]],$Z:$Z,$Y:$Y) = "Si","Si","Null")</f>
        <v>Si</v>
      </c>
      <c r="M317" s="5"/>
      <c r="N317" s="5"/>
      <c r="O317" s="5"/>
      <c r="P317" s="5"/>
      <c r="Q317" s="5"/>
      <c r="R317" s="5"/>
      <c r="S317" s="5"/>
    </row>
    <row r="318" spans="1:19" ht="45" hidden="1" customHeight="1">
      <c r="A318" s="5"/>
      <c r="D318" s="3">
        <v>174</v>
      </c>
      <c r="E318" s="3" t="s">
        <v>634</v>
      </c>
      <c r="F318" s="39">
        <f>_xlfn.XLOOKUP(TotalResum[[#This Row],[No]],Respuesta!C:C,Respuesta!A:A)</f>
        <v>10.1</v>
      </c>
      <c r="G318" s="33" t="s">
        <v>193</v>
      </c>
      <c r="H318" s="33" t="s">
        <v>348</v>
      </c>
      <c r="I318" s="33" t="s">
        <v>346</v>
      </c>
      <c r="J318" s="32"/>
      <c r="K318" s="32" t="str">
        <f>IF(_xlfn.XLOOKUP(TotalResum[[#This Row],[No]],$Z:$Z,$Y:$Y) = "Si","Si","Null")</f>
        <v>Si</v>
      </c>
      <c r="M318" s="5"/>
      <c r="N318" s="5"/>
      <c r="O318" s="5"/>
      <c r="P318" s="5"/>
      <c r="Q318" s="5"/>
      <c r="R318" s="5"/>
      <c r="S318" s="5"/>
    </row>
    <row r="319" spans="1:19" ht="45" hidden="1" customHeight="1">
      <c r="A319" s="5"/>
      <c r="D319" s="3">
        <v>175</v>
      </c>
      <c r="E319" s="3" t="s">
        <v>634</v>
      </c>
      <c r="F319" s="39">
        <f>_xlfn.XLOOKUP(TotalResum[[#This Row],[No]],Respuesta!C:C,Respuesta!A:A)</f>
        <v>10.1</v>
      </c>
      <c r="G319" s="33" t="s">
        <v>194</v>
      </c>
      <c r="H319" s="33" t="s">
        <v>350</v>
      </c>
      <c r="I319" s="37" t="s">
        <v>199</v>
      </c>
      <c r="J319" s="32"/>
      <c r="K319" s="32" t="str">
        <f>IF(_xlfn.XLOOKUP(TotalResum[[#This Row],[No]],$Z:$Z,$Y:$Y) = "Si","Si","Null")</f>
        <v>Si</v>
      </c>
      <c r="M319" s="5"/>
      <c r="N319" s="5"/>
      <c r="O319" s="5"/>
      <c r="P319" s="5"/>
      <c r="Q319" s="5"/>
      <c r="R319" s="5"/>
      <c r="S319" s="5"/>
    </row>
    <row r="320" spans="1:19" ht="45" hidden="1" customHeight="1">
      <c r="A320" s="5"/>
      <c r="D320" s="3">
        <v>175</v>
      </c>
      <c r="E320" s="3" t="s">
        <v>634</v>
      </c>
      <c r="F320" s="39">
        <f>_xlfn.XLOOKUP(TotalResum[[#This Row],[No]],Respuesta!C:C,Respuesta!A:A)</f>
        <v>10.1</v>
      </c>
      <c r="G320" s="33" t="s">
        <v>194</v>
      </c>
      <c r="H320" s="33" t="s">
        <v>354</v>
      </c>
      <c r="I320" s="37" t="s">
        <v>199</v>
      </c>
      <c r="J320" s="32"/>
      <c r="K320" s="32" t="str">
        <f>IF(_xlfn.XLOOKUP(TotalResum[[#This Row],[No]],$Z:$Z,$Y:$Y) = "Si","Si","Null")</f>
        <v>Si</v>
      </c>
      <c r="M320" s="5"/>
      <c r="N320" s="5"/>
      <c r="O320" s="5"/>
      <c r="P320" s="5"/>
      <c r="Q320" s="5"/>
      <c r="R320" s="5"/>
      <c r="S320" s="5"/>
    </row>
    <row r="321" spans="1:19" ht="45" hidden="1" customHeight="1">
      <c r="A321" s="5"/>
      <c r="D321" s="3">
        <v>175</v>
      </c>
      <c r="E321" s="3" t="s">
        <v>634</v>
      </c>
      <c r="F321" s="39">
        <f>_xlfn.XLOOKUP(TotalResum[[#This Row],[No]],Respuesta!C:C,Respuesta!A:A)</f>
        <v>10.1</v>
      </c>
      <c r="G321" s="33" t="s">
        <v>194</v>
      </c>
      <c r="H321" s="33" t="s">
        <v>359</v>
      </c>
      <c r="I321" s="37" t="s">
        <v>199</v>
      </c>
      <c r="J321" s="32"/>
      <c r="K321" s="32" t="str">
        <f>IF(_xlfn.XLOOKUP(TotalResum[[#This Row],[No]],$Z:$Z,$Y:$Y) = "Si","Si","Null")</f>
        <v>Si</v>
      </c>
      <c r="M321" s="5"/>
      <c r="N321" s="5"/>
      <c r="O321" s="5"/>
      <c r="P321" s="5"/>
      <c r="Q321" s="5"/>
      <c r="R321" s="5"/>
      <c r="S321" s="5"/>
    </row>
    <row r="322" spans="1:19" ht="45" hidden="1" customHeight="1">
      <c r="A322" s="5"/>
      <c r="D322" s="3">
        <v>175</v>
      </c>
      <c r="E322" s="3" t="s">
        <v>634</v>
      </c>
      <c r="F322" s="39">
        <f>_xlfn.XLOOKUP(TotalResum[[#This Row],[No]],Respuesta!C:C,Respuesta!A:A)</f>
        <v>10.1</v>
      </c>
      <c r="G322" s="33" t="s">
        <v>194</v>
      </c>
      <c r="H322" s="33" t="s">
        <v>348</v>
      </c>
      <c r="I322" s="37" t="s">
        <v>199</v>
      </c>
      <c r="J322" s="32"/>
      <c r="K322" s="32" t="str">
        <f>IF(_xlfn.XLOOKUP(TotalResum[[#This Row],[No]],$Z:$Z,$Y:$Y) = "Si","Si","Null")</f>
        <v>Si</v>
      </c>
      <c r="M322" s="5"/>
      <c r="N322" s="5"/>
      <c r="O322" s="5"/>
      <c r="P322" s="5"/>
      <c r="Q322" s="5"/>
      <c r="R322" s="5"/>
      <c r="S322" s="5"/>
    </row>
    <row r="323" spans="1:19" ht="45" customHeight="1">
      <c r="A323" s="5"/>
      <c r="D323" s="3">
        <v>175</v>
      </c>
      <c r="E323" s="3" t="s">
        <v>634</v>
      </c>
      <c r="F323" s="39">
        <f>_xlfn.XLOOKUP(TotalResum[[#This Row],[No]],Respuesta!C:C,Respuesta!A:A)</f>
        <v>10.1</v>
      </c>
      <c r="G323" s="33" t="s">
        <v>194</v>
      </c>
      <c r="H323" s="33" t="s">
        <v>362</v>
      </c>
      <c r="I323" s="37" t="s">
        <v>199</v>
      </c>
      <c r="J323" s="118"/>
      <c r="K323" s="32" t="str">
        <f>IF(_xlfn.XLOOKUP(TotalResum[[#This Row],[No]],$Z:$Z,$Y:$Y) = "Si","Si","Null")</f>
        <v>Si</v>
      </c>
      <c r="M323" s="5"/>
      <c r="N323" s="5"/>
      <c r="O323" s="5"/>
      <c r="P323" s="5"/>
      <c r="Q323" s="5"/>
      <c r="R323" s="5"/>
      <c r="S323" s="5"/>
    </row>
    <row r="324" spans="1:19" ht="45" hidden="1" customHeight="1">
      <c r="A324" s="5"/>
      <c r="D324" s="3">
        <v>176</v>
      </c>
      <c r="E324" s="3" t="s">
        <v>634</v>
      </c>
      <c r="F324" s="39">
        <f>_xlfn.XLOOKUP(TotalResum[[#This Row],[No]],Respuesta!C:C,Respuesta!A:A)</f>
        <v>10.11</v>
      </c>
      <c r="G324" s="33" t="s">
        <v>195</v>
      </c>
      <c r="H324" s="33" t="s">
        <v>350</v>
      </c>
      <c r="I324" s="33" t="s">
        <v>595</v>
      </c>
      <c r="J324" s="32"/>
      <c r="K324" s="32" t="str">
        <f>IF(_xlfn.XLOOKUP(TotalResum[[#This Row],[No]],$Z:$Z,$Y:$Y) = "Si","Si","Null")</f>
        <v>Si</v>
      </c>
      <c r="M324" s="5"/>
      <c r="N324" s="5"/>
      <c r="O324" s="5"/>
      <c r="P324" s="5"/>
      <c r="Q324" s="5"/>
      <c r="R324" s="5"/>
      <c r="S324" s="5"/>
    </row>
    <row r="325" spans="1:19" ht="45" hidden="1" customHeight="1">
      <c r="A325" s="5"/>
      <c r="D325" s="3">
        <v>176</v>
      </c>
      <c r="E325" s="3" t="s">
        <v>634</v>
      </c>
      <c r="F325" s="39">
        <f>_xlfn.XLOOKUP(TotalResum[[#This Row],[No]],Respuesta!C:C,Respuesta!A:A)</f>
        <v>10.11</v>
      </c>
      <c r="G325" s="33" t="s">
        <v>195</v>
      </c>
      <c r="H325" s="33" t="s">
        <v>348</v>
      </c>
      <c r="I325" s="33" t="s">
        <v>596</v>
      </c>
      <c r="J325" s="32"/>
      <c r="K325" s="32" t="str">
        <f>IF(_xlfn.XLOOKUP(TotalResum[[#This Row],[No]],$Z:$Z,$Y:$Y) = "Si","Si","Null")</f>
        <v>Si</v>
      </c>
      <c r="M325" s="5"/>
      <c r="N325" s="5"/>
      <c r="O325" s="5"/>
      <c r="P325" s="5"/>
      <c r="Q325" s="5"/>
      <c r="R325" s="5"/>
      <c r="S325" s="5"/>
    </row>
    <row r="326" spans="1:19" ht="45" hidden="1" customHeight="1">
      <c r="A326" s="5"/>
      <c r="D326" s="3">
        <v>177</v>
      </c>
      <c r="E326" s="3" t="s">
        <v>634</v>
      </c>
      <c r="F326" s="39">
        <f>_xlfn.XLOOKUP(TotalResum[[#This Row],[No]],Respuesta!C:C,Respuesta!A:A)</f>
        <v>10.11</v>
      </c>
      <c r="G326" s="33" t="s">
        <v>196</v>
      </c>
      <c r="H326" s="33" t="s">
        <v>350</v>
      </c>
      <c r="I326" s="33" t="s">
        <v>595</v>
      </c>
      <c r="J326" s="32"/>
      <c r="K326" s="32" t="str">
        <f>IF(_xlfn.XLOOKUP(TotalResum[[#This Row],[No]],$Z:$Z,$Y:$Y) = "Si","Si","Null")</f>
        <v>Si</v>
      </c>
      <c r="M326" s="5"/>
      <c r="N326" s="5"/>
      <c r="O326" s="5"/>
      <c r="P326" s="5"/>
      <c r="Q326" s="5"/>
      <c r="R326" s="5"/>
      <c r="S326" s="5"/>
    </row>
    <row r="327" spans="1:19" ht="45" hidden="1" customHeight="1">
      <c r="A327" s="5"/>
      <c r="D327" s="3">
        <v>177</v>
      </c>
      <c r="E327" s="3" t="s">
        <v>634</v>
      </c>
      <c r="F327" s="39">
        <f>_xlfn.XLOOKUP(TotalResum[[#This Row],[No]],Respuesta!C:C,Respuesta!A:A)</f>
        <v>10.11</v>
      </c>
      <c r="G327" s="33" t="s">
        <v>196</v>
      </c>
      <c r="H327" s="33" t="s">
        <v>348</v>
      </c>
      <c r="I327" s="33" t="s">
        <v>596</v>
      </c>
      <c r="J327" s="32"/>
      <c r="K327" s="32" t="str">
        <f>IF(_xlfn.XLOOKUP(TotalResum[[#This Row],[No]],$Z:$Z,$Y:$Y) = "Si","Si","Null")</f>
        <v>Si</v>
      </c>
      <c r="M327" s="5"/>
      <c r="N327" s="5"/>
      <c r="O327" s="5"/>
      <c r="P327" s="5"/>
      <c r="Q327" s="5"/>
      <c r="R327" s="5"/>
      <c r="S327" s="5"/>
    </row>
    <row r="328" spans="1:19" ht="45" hidden="1" customHeight="1">
      <c r="A328" s="5"/>
      <c r="D328" s="3">
        <v>178</v>
      </c>
      <c r="E328" s="3" t="s">
        <v>634</v>
      </c>
      <c r="F328" s="39">
        <f>_xlfn.XLOOKUP(TotalResum[[#This Row],[No]],Respuesta!C:C,Respuesta!A:A)</f>
        <v>10.11</v>
      </c>
      <c r="G328" s="33" t="s">
        <v>197</v>
      </c>
      <c r="H328" s="33" t="s">
        <v>350</v>
      </c>
      <c r="I328" s="33" t="s">
        <v>595</v>
      </c>
      <c r="J328" s="32"/>
      <c r="K328" s="32" t="str">
        <f>IF(_xlfn.XLOOKUP(TotalResum[[#This Row],[No]],$Z:$Z,$Y:$Y) = "Si","Si","Null")</f>
        <v>Si</v>
      </c>
      <c r="M328" s="5"/>
      <c r="N328" s="5"/>
      <c r="O328" s="5"/>
      <c r="P328" s="5"/>
      <c r="Q328" s="5"/>
      <c r="R328" s="5"/>
      <c r="S328" s="5"/>
    </row>
    <row r="329" spans="1:19" ht="45" hidden="1" customHeight="1">
      <c r="A329" s="5"/>
      <c r="D329" s="3">
        <v>178</v>
      </c>
      <c r="E329" s="3" t="s">
        <v>634</v>
      </c>
      <c r="F329" s="39">
        <f>_xlfn.XLOOKUP(TotalResum[[#This Row],[No]],Respuesta!C:C,Respuesta!A:A)</f>
        <v>10.11</v>
      </c>
      <c r="G329" s="33" t="s">
        <v>197</v>
      </c>
      <c r="H329" s="33" t="s">
        <v>348</v>
      </c>
      <c r="I329" s="33" t="s">
        <v>596</v>
      </c>
      <c r="J329" s="32"/>
      <c r="K329" s="32" t="str">
        <f>IF(_xlfn.XLOOKUP(TotalResum[[#This Row],[No]],$Z:$Z,$Y:$Y) = "Si","Si","Null")</f>
        <v>Si</v>
      </c>
      <c r="M329" s="5"/>
      <c r="N329" s="5"/>
      <c r="O329" s="5"/>
      <c r="P329" s="5"/>
      <c r="Q329" s="5"/>
      <c r="R329" s="5"/>
      <c r="S329" s="5"/>
    </row>
    <row r="330" spans="1:19" ht="45" hidden="1" customHeight="1">
      <c r="A330" s="5"/>
      <c r="D330" s="3">
        <v>179</v>
      </c>
      <c r="E330" s="3" t="s">
        <v>634</v>
      </c>
      <c r="F330" s="39">
        <f>_xlfn.XLOOKUP(TotalResum[[#This Row],[No]],Respuesta!C:C,Respuesta!A:A)</f>
        <v>10.119999999999999</v>
      </c>
      <c r="G330" s="33" t="s">
        <v>198</v>
      </c>
      <c r="H330" s="33" t="s">
        <v>350</v>
      </c>
      <c r="I330" s="33" t="s">
        <v>597</v>
      </c>
      <c r="J330" s="32"/>
      <c r="K330" s="32" t="str">
        <f>IF(_xlfn.XLOOKUP(TotalResum[[#This Row],[No]],$Z:$Z,$Y:$Y) = "Si","Si","Null")</f>
        <v>Si</v>
      </c>
      <c r="M330" s="5"/>
      <c r="N330" s="5"/>
      <c r="O330" s="5"/>
      <c r="P330" s="5"/>
      <c r="Q330" s="5"/>
      <c r="R330" s="5"/>
      <c r="S330" s="5"/>
    </row>
    <row r="331" spans="1:19" ht="45" hidden="1" customHeight="1">
      <c r="A331" s="5"/>
      <c r="D331" s="3">
        <v>179</v>
      </c>
      <c r="E331" s="3" t="s">
        <v>634</v>
      </c>
      <c r="F331" s="39">
        <f>_xlfn.XLOOKUP(TotalResum[[#This Row],[No]],Respuesta!C:C,Respuesta!A:A)</f>
        <v>10.119999999999999</v>
      </c>
      <c r="G331" s="33" t="s">
        <v>198</v>
      </c>
      <c r="H331" s="33" t="s">
        <v>359</v>
      </c>
      <c r="I331" s="33" t="s">
        <v>598</v>
      </c>
      <c r="J331" s="32"/>
      <c r="K331" s="32" t="str">
        <f>IF(_xlfn.XLOOKUP(TotalResum[[#This Row],[No]],$Z:$Z,$Y:$Y) = "Si","Si","Null")</f>
        <v>Si</v>
      </c>
      <c r="M331" s="5"/>
      <c r="N331" s="5"/>
      <c r="O331" s="5"/>
      <c r="P331" s="5"/>
      <c r="Q331" s="5"/>
      <c r="R331" s="5"/>
      <c r="S331" s="5"/>
    </row>
    <row r="332" spans="1:19" ht="45" hidden="1" customHeight="1">
      <c r="A332" s="5"/>
      <c r="D332" s="3">
        <v>179</v>
      </c>
      <c r="E332" s="3" t="s">
        <v>634</v>
      </c>
      <c r="F332" s="39">
        <f>_xlfn.XLOOKUP(TotalResum[[#This Row],[No]],Respuesta!C:C,Respuesta!A:A)</f>
        <v>10.119999999999999</v>
      </c>
      <c r="G332" s="33" t="s">
        <v>198</v>
      </c>
      <c r="H332" s="33" t="s">
        <v>348</v>
      </c>
      <c r="I332" s="33" t="s">
        <v>599</v>
      </c>
      <c r="J332" s="32"/>
      <c r="K332" s="32" t="str">
        <f>IF(_xlfn.XLOOKUP(TotalResum[[#This Row],[No]],$Z:$Z,$Y:$Y) = "Si","Si","Null")</f>
        <v>Si</v>
      </c>
      <c r="M332" s="5"/>
      <c r="N332" s="5"/>
      <c r="O332" s="5"/>
      <c r="P332" s="5"/>
      <c r="Q332" s="5"/>
      <c r="R332" s="5"/>
      <c r="S332" s="5"/>
    </row>
    <row r="333" spans="1:19" ht="45" customHeight="1">
      <c r="A333" s="5"/>
      <c r="D333" s="3"/>
      <c r="E333" s="3"/>
      <c r="F333" s="3"/>
      <c r="G333" s="33"/>
      <c r="H333" s="33"/>
      <c r="I333" s="33"/>
      <c r="J333" s="120"/>
      <c r="K333" s="94" t="s">
        <v>600</v>
      </c>
      <c r="M333" s="5"/>
      <c r="N333" s="5"/>
      <c r="O333" s="5"/>
      <c r="P333" s="5"/>
      <c r="Q333" s="5"/>
      <c r="R333" s="5"/>
      <c r="S333" s="5"/>
    </row>
    <row r="334" spans="1:19" ht="14.4" customHeight="1">
      <c r="A334" s="5"/>
      <c r="M334" s="5"/>
      <c r="N334" s="5"/>
      <c r="O334" s="5"/>
      <c r="P334" s="5"/>
      <c r="Q334" s="5"/>
      <c r="R334" s="5"/>
      <c r="S334" s="5"/>
    </row>
    <row r="335" spans="1:19" ht="14.4" customHeight="1">
      <c r="A335" s="5"/>
      <c r="M335" s="5"/>
      <c r="N335" s="5"/>
      <c r="O335" s="5"/>
      <c r="P335" s="5"/>
      <c r="Q335" s="5"/>
      <c r="R335" s="5"/>
      <c r="S335" s="5"/>
    </row>
    <row r="336" spans="1:19" ht="14.4" customHeight="1">
      <c r="A336" s="5"/>
      <c r="M336" s="5"/>
      <c r="N336" s="5"/>
      <c r="O336" s="5"/>
      <c r="P336" s="5"/>
      <c r="Q336" s="5"/>
      <c r="R336" s="5"/>
      <c r="S336" s="5"/>
    </row>
    <row r="337" spans="1:19" ht="14.4" customHeight="1">
      <c r="A337" s="5"/>
      <c r="M337" s="5"/>
      <c r="N337" s="5"/>
      <c r="O337" s="5"/>
      <c r="P337" s="5"/>
      <c r="Q337" s="5"/>
      <c r="R337" s="5"/>
      <c r="S337" s="5"/>
    </row>
    <row r="338" spans="1:19" ht="14.4" customHeight="1">
      <c r="A338" s="5"/>
      <c r="M338" s="5"/>
      <c r="N338" s="5"/>
      <c r="O338" s="5"/>
      <c r="P338" s="5"/>
      <c r="Q338" s="5"/>
      <c r="R338" s="5"/>
      <c r="S338" s="5"/>
    </row>
    <row r="339" spans="1:19" ht="14.4" customHeight="1">
      <c r="A339" s="5"/>
      <c r="M339" s="5"/>
      <c r="N339" s="5"/>
      <c r="O339" s="5"/>
      <c r="P339" s="5"/>
      <c r="Q339" s="5"/>
      <c r="R339" s="5"/>
      <c r="S339" s="5"/>
    </row>
    <row r="340" spans="1:19" ht="14.4" customHeight="1">
      <c r="A340" s="5"/>
      <c r="M340" s="5"/>
      <c r="N340" s="5"/>
      <c r="O340" s="5"/>
      <c r="P340" s="5"/>
      <c r="Q340" s="5"/>
      <c r="R340" s="5"/>
      <c r="S340" s="5"/>
    </row>
    <row r="341" spans="1:19" ht="14.4" customHeight="1">
      <c r="A341" s="5"/>
      <c r="M341" s="5"/>
      <c r="N341" s="5"/>
      <c r="O341" s="5"/>
      <c r="P341" s="5"/>
      <c r="Q341" s="5"/>
      <c r="R341" s="5"/>
      <c r="S341" s="5"/>
    </row>
    <row r="342" spans="1:19" ht="14.4" customHeight="1">
      <c r="A342" s="5"/>
      <c r="M342" s="5"/>
      <c r="N342" s="5"/>
      <c r="O342" s="5"/>
      <c r="P342" s="5"/>
      <c r="Q342" s="5"/>
      <c r="R342" s="5"/>
      <c r="S342" s="5"/>
    </row>
  </sheetData>
  <pageMargins left="0.7" right="0.7" top="0.75" bottom="0.75" header="0.3" footer="0.3"/>
  <pageSetup orientation="portrait" r:id="rId1"/>
  <ignoredErrors>
    <ignoredError sqref="Y178" formula="1"/>
  </ignoredErrors>
  <drawing r:id="rId2"/>
  <tableParts count="1">
    <tablePart r:id="rId3"/>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A019F-D182-4517-A495-6B4A6999E895}">
  <sheetPr codeName="Sheet3"/>
  <dimension ref="A3:I719"/>
  <sheetViews>
    <sheetView showGridLines="0" zoomScale="130" zoomScaleNormal="130" workbookViewId="0"/>
  </sheetViews>
  <sheetFormatPr baseColWidth="10" defaultColWidth="8.88671875" defaultRowHeight="14.4"/>
  <cols>
    <col min="1" max="1" width="11.6640625" customWidth="1"/>
    <col min="2" max="2" width="8.88671875" style="109"/>
    <col min="5" max="5" width="41.109375" bestFit="1" customWidth="1"/>
    <col min="7" max="7" width="44.88671875" customWidth="1"/>
  </cols>
  <sheetData>
    <row r="3" spans="1:9">
      <c r="A3" t="s">
        <v>16</v>
      </c>
      <c r="B3" s="109" t="s">
        <v>4</v>
      </c>
      <c r="C3" t="s">
        <v>2</v>
      </c>
      <c r="D3" t="s">
        <v>7</v>
      </c>
      <c r="E3" t="s">
        <v>8</v>
      </c>
      <c r="F3" t="s">
        <v>12</v>
      </c>
      <c r="G3" t="s">
        <v>13</v>
      </c>
      <c r="H3" t="s">
        <v>17</v>
      </c>
      <c r="I3" t="s">
        <v>20</v>
      </c>
    </row>
    <row r="4" spans="1:9">
      <c r="A4" s="31">
        <v>1.1000000000000001</v>
      </c>
      <c r="B4" s="109" t="str">
        <f t="shared" ref="B4:B35" si="0">_xlfn.CONCAT(C4,D4)</f>
        <v>11</v>
      </c>
      <c r="C4">
        <v>1</v>
      </c>
      <c r="D4">
        <v>1</v>
      </c>
      <c r="E4" t="s">
        <v>201</v>
      </c>
      <c r="H4" t="str">
        <f>IF(D4=2,"Si","")</f>
        <v/>
      </c>
    </row>
    <row r="5" spans="1:9">
      <c r="A5" s="31">
        <v>1.1000000000000001</v>
      </c>
      <c r="B5" s="109" t="str">
        <f t="shared" si="0"/>
        <v>12</v>
      </c>
      <c r="C5">
        <v>1</v>
      </c>
      <c r="D5">
        <v>2</v>
      </c>
      <c r="E5" t="s">
        <v>203</v>
      </c>
      <c r="H5" t="str">
        <f t="shared" ref="H5:H68" si="1">IF(D5=2,"Si","")</f>
        <v>Si</v>
      </c>
      <c r="I5" t="s">
        <v>348</v>
      </c>
    </row>
    <row r="6" spans="1:9">
      <c r="A6" s="31">
        <v>1.1000000000000001</v>
      </c>
      <c r="B6" s="109" t="str">
        <f t="shared" si="0"/>
        <v>13</v>
      </c>
      <c r="C6">
        <v>1</v>
      </c>
      <c r="D6">
        <v>3</v>
      </c>
      <c r="E6" t="s">
        <v>601</v>
      </c>
      <c r="H6" t="str">
        <f t="shared" si="1"/>
        <v/>
      </c>
    </row>
    <row r="7" spans="1:9">
      <c r="A7" s="31">
        <v>1.1000000000000001</v>
      </c>
      <c r="B7" s="109" t="str">
        <f t="shared" si="0"/>
        <v>14</v>
      </c>
      <c r="C7">
        <v>1</v>
      </c>
      <c r="D7">
        <v>4</v>
      </c>
      <c r="E7" t="s">
        <v>202</v>
      </c>
      <c r="H7" t="str">
        <f t="shared" si="1"/>
        <v/>
      </c>
    </row>
    <row r="8" spans="1:9">
      <c r="A8" s="31">
        <v>1.2</v>
      </c>
      <c r="B8" s="109" t="str">
        <f t="shared" si="0"/>
        <v>21</v>
      </c>
      <c r="C8">
        <v>2</v>
      </c>
      <c r="D8">
        <v>1</v>
      </c>
      <c r="E8" t="s">
        <v>201</v>
      </c>
      <c r="H8" t="str">
        <f t="shared" si="1"/>
        <v/>
      </c>
    </row>
    <row r="9" spans="1:9">
      <c r="A9" s="31">
        <v>1.2</v>
      </c>
      <c r="B9" s="109" t="str">
        <f t="shared" si="0"/>
        <v>22</v>
      </c>
      <c r="C9">
        <v>2</v>
      </c>
      <c r="D9">
        <v>2</v>
      </c>
      <c r="E9" t="s">
        <v>204</v>
      </c>
      <c r="H9" t="str">
        <f t="shared" si="1"/>
        <v>Si</v>
      </c>
      <c r="I9" t="s">
        <v>349</v>
      </c>
    </row>
    <row r="10" spans="1:9">
      <c r="A10" s="31">
        <v>1.2</v>
      </c>
      <c r="B10" s="109" t="str">
        <f t="shared" si="0"/>
        <v>23</v>
      </c>
      <c r="C10">
        <v>2</v>
      </c>
      <c r="D10">
        <v>3</v>
      </c>
      <c r="E10" t="s">
        <v>601</v>
      </c>
      <c r="H10" t="str">
        <f t="shared" si="1"/>
        <v/>
      </c>
    </row>
    <row r="11" spans="1:9">
      <c r="A11" s="31">
        <v>1.2</v>
      </c>
      <c r="B11" s="109" t="str">
        <f t="shared" si="0"/>
        <v>24</v>
      </c>
      <c r="C11">
        <v>2</v>
      </c>
      <c r="D11">
        <v>4</v>
      </c>
      <c r="E11" t="s">
        <v>202</v>
      </c>
      <c r="H11" t="str">
        <f t="shared" si="1"/>
        <v/>
      </c>
    </row>
    <row r="12" spans="1:9">
      <c r="A12" s="31">
        <v>1.2</v>
      </c>
      <c r="B12" s="109" t="str">
        <f t="shared" si="0"/>
        <v>31</v>
      </c>
      <c r="C12">
        <v>3</v>
      </c>
      <c r="D12">
        <v>1</v>
      </c>
      <c r="E12" t="s">
        <v>201</v>
      </c>
      <c r="H12" t="str">
        <f t="shared" si="1"/>
        <v/>
      </c>
    </row>
    <row r="13" spans="1:9">
      <c r="A13" s="31">
        <v>1.2</v>
      </c>
      <c r="B13" s="109" t="str">
        <f t="shared" si="0"/>
        <v>32</v>
      </c>
      <c r="C13">
        <v>3</v>
      </c>
      <c r="D13">
        <v>2</v>
      </c>
      <c r="E13" t="s">
        <v>205</v>
      </c>
      <c r="H13" t="str">
        <f t="shared" si="1"/>
        <v>Si</v>
      </c>
      <c r="I13" t="s">
        <v>350</v>
      </c>
    </row>
    <row r="14" spans="1:9">
      <c r="A14" s="31">
        <v>1.2</v>
      </c>
      <c r="B14" s="109" t="str">
        <f t="shared" si="0"/>
        <v>33</v>
      </c>
      <c r="C14">
        <v>3</v>
      </c>
      <c r="D14">
        <v>3</v>
      </c>
      <c r="E14" t="s">
        <v>601</v>
      </c>
      <c r="H14" t="str">
        <f t="shared" si="1"/>
        <v/>
      </c>
    </row>
    <row r="15" spans="1:9">
      <c r="A15" s="31">
        <v>1.2</v>
      </c>
      <c r="B15" s="109" t="str">
        <f t="shared" si="0"/>
        <v>34</v>
      </c>
      <c r="C15">
        <v>3</v>
      </c>
      <c r="D15">
        <v>4</v>
      </c>
      <c r="E15" t="s">
        <v>202</v>
      </c>
      <c r="H15" t="str">
        <f t="shared" si="1"/>
        <v/>
      </c>
    </row>
    <row r="16" spans="1:9">
      <c r="A16" s="31">
        <v>1.2</v>
      </c>
      <c r="B16" s="109" t="str">
        <f t="shared" si="0"/>
        <v>41</v>
      </c>
      <c r="C16">
        <v>4</v>
      </c>
      <c r="D16">
        <v>1</v>
      </c>
      <c r="E16" t="s">
        <v>201</v>
      </c>
      <c r="H16" t="str">
        <f t="shared" si="1"/>
        <v/>
      </c>
    </row>
    <row r="17" spans="1:9">
      <c r="A17" s="31">
        <v>1.2</v>
      </c>
      <c r="B17" s="109" t="str">
        <f t="shared" si="0"/>
        <v>42</v>
      </c>
      <c r="C17">
        <v>4</v>
      </c>
      <c r="D17">
        <v>2</v>
      </c>
      <c r="E17" t="s">
        <v>619</v>
      </c>
      <c r="H17" t="str">
        <f t="shared" si="1"/>
        <v>Si</v>
      </c>
      <c r="I17" t="s">
        <v>200</v>
      </c>
    </row>
    <row r="18" spans="1:9">
      <c r="A18" s="31">
        <v>1.2</v>
      </c>
      <c r="B18" s="109" t="str">
        <f t="shared" si="0"/>
        <v>43</v>
      </c>
      <c r="C18">
        <v>4</v>
      </c>
      <c r="D18">
        <v>3</v>
      </c>
      <c r="E18" t="s">
        <v>601</v>
      </c>
      <c r="H18" t="str">
        <f t="shared" si="1"/>
        <v/>
      </c>
    </row>
    <row r="19" spans="1:9">
      <c r="A19" s="31">
        <v>1.2</v>
      </c>
      <c r="B19" s="109" t="str">
        <f t="shared" si="0"/>
        <v>44</v>
      </c>
      <c r="C19">
        <v>4</v>
      </c>
      <c r="D19">
        <v>4</v>
      </c>
      <c r="E19" t="s">
        <v>202</v>
      </c>
      <c r="H19" t="str">
        <f t="shared" si="1"/>
        <v/>
      </c>
    </row>
    <row r="20" spans="1:9">
      <c r="A20" s="31">
        <v>1.2</v>
      </c>
      <c r="B20" s="109" t="str">
        <f t="shared" si="0"/>
        <v>51</v>
      </c>
      <c r="C20">
        <v>5</v>
      </c>
      <c r="D20">
        <v>1</v>
      </c>
      <c r="E20" t="s">
        <v>201</v>
      </c>
      <c r="H20" t="str">
        <f t="shared" si="1"/>
        <v/>
      </c>
    </row>
    <row r="21" spans="1:9">
      <c r="A21" s="31">
        <v>1.2</v>
      </c>
      <c r="B21" s="109" t="str">
        <f t="shared" si="0"/>
        <v>52</v>
      </c>
      <c r="C21">
        <v>5</v>
      </c>
      <c r="D21">
        <v>2</v>
      </c>
      <c r="E21" t="s">
        <v>206</v>
      </c>
      <c r="H21" t="str">
        <f t="shared" si="1"/>
        <v>Si</v>
      </c>
      <c r="I21" t="s">
        <v>348</v>
      </c>
    </row>
    <row r="22" spans="1:9">
      <c r="A22" s="31">
        <v>1.2</v>
      </c>
      <c r="B22" s="109" t="str">
        <f t="shared" si="0"/>
        <v>53</v>
      </c>
      <c r="C22">
        <v>5</v>
      </c>
      <c r="D22">
        <v>3</v>
      </c>
      <c r="E22" t="s">
        <v>601</v>
      </c>
      <c r="H22" t="str">
        <f t="shared" si="1"/>
        <v/>
      </c>
    </row>
    <row r="23" spans="1:9">
      <c r="A23" s="31">
        <v>1.2</v>
      </c>
      <c r="B23" s="109" t="str">
        <f t="shared" si="0"/>
        <v>54</v>
      </c>
      <c r="C23">
        <v>5</v>
      </c>
      <c r="D23">
        <v>4</v>
      </c>
      <c r="E23" t="s">
        <v>202</v>
      </c>
      <c r="H23" t="str">
        <f t="shared" si="1"/>
        <v/>
      </c>
    </row>
    <row r="24" spans="1:9">
      <c r="A24" s="31">
        <v>1.3</v>
      </c>
      <c r="B24" s="109" t="str">
        <f t="shared" si="0"/>
        <v>61</v>
      </c>
      <c r="C24">
        <v>6</v>
      </c>
      <c r="D24">
        <v>1</v>
      </c>
      <c r="E24" t="s">
        <v>201</v>
      </c>
      <c r="H24" t="str">
        <f t="shared" si="1"/>
        <v/>
      </c>
    </row>
    <row r="25" spans="1:9">
      <c r="A25" s="31">
        <v>1.3</v>
      </c>
      <c r="B25" s="109" t="str">
        <f t="shared" si="0"/>
        <v>62</v>
      </c>
      <c r="C25">
        <v>6</v>
      </c>
      <c r="D25">
        <v>2</v>
      </c>
      <c r="E25" t="s">
        <v>603</v>
      </c>
      <c r="H25" t="str">
        <f t="shared" si="1"/>
        <v>Si</v>
      </c>
      <c r="I25" t="s">
        <v>351</v>
      </c>
    </row>
    <row r="26" spans="1:9">
      <c r="A26" s="31">
        <v>1.3</v>
      </c>
      <c r="B26" s="109" t="str">
        <f t="shared" si="0"/>
        <v>63</v>
      </c>
      <c r="C26">
        <v>6</v>
      </c>
      <c r="D26">
        <v>3</v>
      </c>
      <c r="E26" t="s">
        <v>601</v>
      </c>
      <c r="H26" t="str">
        <f t="shared" si="1"/>
        <v/>
      </c>
    </row>
    <row r="27" spans="1:9">
      <c r="A27" s="31">
        <v>1.3</v>
      </c>
      <c r="B27" s="109" t="str">
        <f t="shared" si="0"/>
        <v>64</v>
      </c>
      <c r="C27">
        <v>6</v>
      </c>
      <c r="D27">
        <v>4</v>
      </c>
      <c r="E27" t="s">
        <v>202</v>
      </c>
      <c r="H27" t="str">
        <f t="shared" si="1"/>
        <v/>
      </c>
    </row>
    <row r="28" spans="1:9">
      <c r="A28" s="31">
        <v>1.3</v>
      </c>
      <c r="B28" s="109" t="str">
        <f t="shared" si="0"/>
        <v>71</v>
      </c>
      <c r="C28">
        <v>7</v>
      </c>
      <c r="D28">
        <v>1</v>
      </c>
      <c r="E28" t="s">
        <v>201</v>
      </c>
      <c r="H28" t="str">
        <f t="shared" si="1"/>
        <v/>
      </c>
    </row>
    <row r="29" spans="1:9" ht="13.8" customHeight="1">
      <c r="A29" s="31">
        <v>1.3</v>
      </c>
      <c r="B29" s="109" t="str">
        <f t="shared" si="0"/>
        <v>72</v>
      </c>
      <c r="C29">
        <v>7</v>
      </c>
      <c r="D29">
        <v>2</v>
      </c>
      <c r="E29" t="s">
        <v>207</v>
      </c>
      <c r="H29" t="str">
        <f t="shared" si="1"/>
        <v>Si</v>
      </c>
      <c r="I29" t="s">
        <v>348</v>
      </c>
    </row>
    <row r="30" spans="1:9">
      <c r="A30" s="31">
        <v>1.3</v>
      </c>
      <c r="B30" s="109" t="str">
        <f t="shared" si="0"/>
        <v>73</v>
      </c>
      <c r="C30">
        <v>7</v>
      </c>
      <c r="D30">
        <v>3</v>
      </c>
      <c r="E30" t="s">
        <v>601</v>
      </c>
      <c r="H30" t="str">
        <f t="shared" si="1"/>
        <v/>
      </c>
    </row>
    <row r="31" spans="1:9">
      <c r="A31" s="31">
        <v>1.3</v>
      </c>
      <c r="B31" s="109" t="str">
        <f t="shared" si="0"/>
        <v>74</v>
      </c>
      <c r="C31">
        <v>7</v>
      </c>
      <c r="D31">
        <v>4</v>
      </c>
      <c r="E31" t="s">
        <v>202</v>
      </c>
      <c r="H31" t="str">
        <f t="shared" si="1"/>
        <v/>
      </c>
    </row>
    <row r="32" spans="1:9">
      <c r="A32" s="31">
        <v>1.3</v>
      </c>
      <c r="B32" s="109" t="str">
        <f t="shared" si="0"/>
        <v>81</v>
      </c>
      <c r="C32">
        <v>8</v>
      </c>
      <c r="D32">
        <v>1</v>
      </c>
      <c r="E32" t="s">
        <v>201</v>
      </c>
      <c r="H32" t="str">
        <f t="shared" si="1"/>
        <v/>
      </c>
    </row>
    <row r="33" spans="1:9">
      <c r="A33" s="31">
        <v>1.3</v>
      </c>
      <c r="B33" s="109" t="str">
        <f t="shared" si="0"/>
        <v>82</v>
      </c>
      <c r="C33">
        <v>8</v>
      </c>
      <c r="D33">
        <v>2</v>
      </c>
      <c r="E33" t="s">
        <v>208</v>
      </c>
      <c r="H33" t="str">
        <f t="shared" si="1"/>
        <v>Si</v>
      </c>
      <c r="I33" t="s">
        <v>352</v>
      </c>
    </row>
    <row r="34" spans="1:9">
      <c r="A34" s="31">
        <v>1.3</v>
      </c>
      <c r="B34" s="109" t="str">
        <f t="shared" si="0"/>
        <v>83</v>
      </c>
      <c r="C34">
        <v>8</v>
      </c>
      <c r="D34">
        <v>3</v>
      </c>
      <c r="E34" t="s">
        <v>601</v>
      </c>
      <c r="H34" t="str">
        <f t="shared" si="1"/>
        <v/>
      </c>
    </row>
    <row r="35" spans="1:9">
      <c r="A35" s="31">
        <v>1.3</v>
      </c>
      <c r="B35" s="109" t="str">
        <f t="shared" si="0"/>
        <v>84</v>
      </c>
      <c r="C35">
        <v>8</v>
      </c>
      <c r="D35">
        <v>4</v>
      </c>
      <c r="E35" t="s">
        <v>202</v>
      </c>
      <c r="H35" t="str">
        <f t="shared" si="1"/>
        <v/>
      </c>
    </row>
    <row r="36" spans="1:9">
      <c r="A36" s="31">
        <v>1.4</v>
      </c>
      <c r="B36" s="109" t="str">
        <f t="shared" ref="B36:B67" si="2">_xlfn.CONCAT(C36,D36)</f>
        <v>91</v>
      </c>
      <c r="C36">
        <v>9</v>
      </c>
      <c r="D36">
        <v>1</v>
      </c>
      <c r="E36" t="s">
        <v>201</v>
      </c>
      <c r="H36" t="str">
        <f t="shared" si="1"/>
        <v/>
      </c>
    </row>
    <row r="37" spans="1:9">
      <c r="A37" s="31">
        <v>1.4</v>
      </c>
      <c r="B37" s="109" t="str">
        <f t="shared" si="2"/>
        <v>92</v>
      </c>
      <c r="C37">
        <v>9</v>
      </c>
      <c r="D37">
        <v>2</v>
      </c>
      <c r="E37" t="s">
        <v>604</v>
      </c>
      <c r="H37" t="str">
        <f t="shared" si="1"/>
        <v>Si</v>
      </c>
      <c r="I37" t="s">
        <v>353</v>
      </c>
    </row>
    <row r="38" spans="1:9">
      <c r="A38" s="31">
        <v>1.4</v>
      </c>
      <c r="B38" s="109" t="str">
        <f t="shared" si="2"/>
        <v>93</v>
      </c>
      <c r="C38">
        <v>9</v>
      </c>
      <c r="D38">
        <v>3</v>
      </c>
      <c r="E38" t="s">
        <v>601</v>
      </c>
      <c r="H38" t="str">
        <f t="shared" si="1"/>
        <v/>
      </c>
    </row>
    <row r="39" spans="1:9">
      <c r="A39" s="31">
        <v>1.4</v>
      </c>
      <c r="B39" s="109" t="str">
        <f t="shared" si="2"/>
        <v>94</v>
      </c>
      <c r="C39">
        <v>9</v>
      </c>
      <c r="D39">
        <v>4</v>
      </c>
      <c r="E39" t="s">
        <v>202</v>
      </c>
      <c r="H39" t="str">
        <f t="shared" si="1"/>
        <v/>
      </c>
    </row>
    <row r="40" spans="1:9">
      <c r="A40" s="31">
        <v>1.4</v>
      </c>
      <c r="B40" s="109" t="str">
        <f t="shared" si="2"/>
        <v>101</v>
      </c>
      <c r="C40">
        <v>10</v>
      </c>
      <c r="D40">
        <v>1</v>
      </c>
      <c r="E40" t="s">
        <v>201</v>
      </c>
      <c r="H40" t="str">
        <f t="shared" si="1"/>
        <v/>
      </c>
    </row>
    <row r="41" spans="1:9">
      <c r="A41" s="31">
        <v>1.4</v>
      </c>
      <c r="B41" s="109" t="str">
        <f t="shared" si="2"/>
        <v>102</v>
      </c>
      <c r="C41">
        <v>10</v>
      </c>
      <c r="D41">
        <v>2</v>
      </c>
      <c r="E41" t="s">
        <v>209</v>
      </c>
      <c r="H41" t="str">
        <f t="shared" si="1"/>
        <v>Si</v>
      </c>
      <c r="I41" t="s">
        <v>350</v>
      </c>
    </row>
    <row r="42" spans="1:9">
      <c r="A42" s="31">
        <v>1.4</v>
      </c>
      <c r="B42" s="109" t="str">
        <f t="shared" si="2"/>
        <v>103</v>
      </c>
      <c r="C42">
        <v>10</v>
      </c>
      <c r="D42">
        <v>3</v>
      </c>
      <c r="E42" t="s">
        <v>601</v>
      </c>
      <c r="H42" t="str">
        <f t="shared" si="1"/>
        <v/>
      </c>
    </row>
    <row r="43" spans="1:9">
      <c r="A43" s="31">
        <v>1.4</v>
      </c>
      <c r="B43" s="109" t="str">
        <f t="shared" si="2"/>
        <v>104</v>
      </c>
      <c r="C43">
        <v>10</v>
      </c>
      <c r="D43">
        <v>4</v>
      </c>
      <c r="E43" t="s">
        <v>202</v>
      </c>
      <c r="H43" t="str">
        <f t="shared" si="1"/>
        <v/>
      </c>
    </row>
    <row r="44" spans="1:9">
      <c r="A44" s="31">
        <v>1.4</v>
      </c>
      <c r="B44" s="109" t="str">
        <f t="shared" si="2"/>
        <v>111</v>
      </c>
      <c r="C44">
        <v>11</v>
      </c>
      <c r="D44">
        <v>1</v>
      </c>
      <c r="E44" t="s">
        <v>201</v>
      </c>
      <c r="H44" t="str">
        <f t="shared" si="1"/>
        <v/>
      </c>
    </row>
    <row r="45" spans="1:9">
      <c r="A45" s="31">
        <v>1.4</v>
      </c>
      <c r="B45" s="109" t="str">
        <f t="shared" si="2"/>
        <v>112</v>
      </c>
      <c r="C45">
        <v>11</v>
      </c>
      <c r="D45">
        <v>2</v>
      </c>
      <c r="E45" t="s">
        <v>210</v>
      </c>
      <c r="H45" t="str">
        <f t="shared" si="1"/>
        <v>Si</v>
      </c>
      <c r="I45" t="s">
        <v>354</v>
      </c>
    </row>
    <row r="46" spans="1:9">
      <c r="A46" s="31">
        <v>1.4</v>
      </c>
      <c r="B46" s="109" t="str">
        <f t="shared" si="2"/>
        <v>113</v>
      </c>
      <c r="C46">
        <v>11</v>
      </c>
      <c r="D46">
        <v>3</v>
      </c>
      <c r="E46" t="s">
        <v>601</v>
      </c>
      <c r="H46" t="str">
        <f t="shared" si="1"/>
        <v/>
      </c>
    </row>
    <row r="47" spans="1:9">
      <c r="A47" s="31">
        <v>1.4</v>
      </c>
      <c r="B47" s="109" t="str">
        <f t="shared" si="2"/>
        <v>114</v>
      </c>
      <c r="C47">
        <v>11</v>
      </c>
      <c r="D47">
        <v>4</v>
      </c>
      <c r="E47" t="s">
        <v>202</v>
      </c>
      <c r="H47" t="str">
        <f t="shared" si="1"/>
        <v/>
      </c>
    </row>
    <row r="48" spans="1:9">
      <c r="A48" s="31">
        <v>1.5</v>
      </c>
      <c r="B48" s="109" t="str">
        <f t="shared" si="2"/>
        <v>121</v>
      </c>
      <c r="C48">
        <v>12</v>
      </c>
      <c r="D48">
        <v>1</v>
      </c>
      <c r="E48" t="s">
        <v>201</v>
      </c>
      <c r="H48" t="str">
        <f t="shared" si="1"/>
        <v/>
      </c>
    </row>
    <row r="49" spans="1:9">
      <c r="A49" s="31">
        <v>1.5</v>
      </c>
      <c r="B49" s="109" t="str">
        <f t="shared" si="2"/>
        <v>122</v>
      </c>
      <c r="C49">
        <v>12</v>
      </c>
      <c r="D49">
        <v>2</v>
      </c>
      <c r="E49" t="s">
        <v>624</v>
      </c>
      <c r="H49" t="str">
        <f t="shared" si="1"/>
        <v>Si</v>
      </c>
      <c r="I49" t="s">
        <v>355</v>
      </c>
    </row>
    <row r="50" spans="1:9">
      <c r="A50" s="31">
        <v>1.5</v>
      </c>
      <c r="B50" s="109" t="str">
        <f t="shared" si="2"/>
        <v>123</v>
      </c>
      <c r="C50">
        <v>12</v>
      </c>
      <c r="D50">
        <v>3</v>
      </c>
      <c r="E50" t="s">
        <v>601</v>
      </c>
      <c r="H50" t="str">
        <f t="shared" si="1"/>
        <v/>
      </c>
    </row>
    <row r="51" spans="1:9">
      <c r="A51" s="31">
        <v>1.5</v>
      </c>
      <c r="B51" s="109" t="str">
        <f t="shared" si="2"/>
        <v>124</v>
      </c>
      <c r="C51">
        <v>12</v>
      </c>
      <c r="D51">
        <v>4</v>
      </c>
      <c r="E51" t="s">
        <v>202</v>
      </c>
      <c r="H51" t="str">
        <f t="shared" si="1"/>
        <v/>
      </c>
    </row>
    <row r="52" spans="1:9">
      <c r="A52" s="31">
        <v>1.5</v>
      </c>
      <c r="B52" s="109" t="str">
        <f t="shared" si="2"/>
        <v>131</v>
      </c>
      <c r="C52">
        <v>13</v>
      </c>
      <c r="D52">
        <v>1</v>
      </c>
      <c r="E52" t="s">
        <v>201</v>
      </c>
      <c r="H52" t="str">
        <f t="shared" si="1"/>
        <v/>
      </c>
    </row>
    <row r="53" spans="1:9">
      <c r="A53" s="31">
        <v>1.5</v>
      </c>
      <c r="B53" s="109" t="str">
        <f t="shared" si="2"/>
        <v>132</v>
      </c>
      <c r="C53">
        <v>13</v>
      </c>
      <c r="D53">
        <v>2</v>
      </c>
      <c r="E53" t="s">
        <v>211</v>
      </c>
      <c r="H53" t="str">
        <f t="shared" si="1"/>
        <v>Si</v>
      </c>
      <c r="I53" t="s">
        <v>355</v>
      </c>
    </row>
    <row r="54" spans="1:9">
      <c r="A54" s="31">
        <v>1.5</v>
      </c>
      <c r="B54" s="109" t="str">
        <f t="shared" si="2"/>
        <v>133</v>
      </c>
      <c r="C54">
        <v>13</v>
      </c>
      <c r="D54">
        <v>3</v>
      </c>
      <c r="E54" t="s">
        <v>601</v>
      </c>
      <c r="H54" t="str">
        <f t="shared" si="1"/>
        <v/>
      </c>
    </row>
    <row r="55" spans="1:9">
      <c r="A55" s="31">
        <v>1.5</v>
      </c>
      <c r="B55" s="109" t="str">
        <f t="shared" si="2"/>
        <v>134</v>
      </c>
      <c r="C55">
        <v>13</v>
      </c>
      <c r="D55">
        <v>4</v>
      </c>
      <c r="E55" t="s">
        <v>202</v>
      </c>
      <c r="H55" t="str">
        <f t="shared" si="1"/>
        <v/>
      </c>
    </row>
    <row r="56" spans="1:9">
      <c r="A56" s="31">
        <v>1.6</v>
      </c>
      <c r="B56" s="109" t="str">
        <f t="shared" si="2"/>
        <v>141</v>
      </c>
      <c r="C56">
        <v>14</v>
      </c>
      <c r="D56">
        <v>1</v>
      </c>
      <c r="E56" t="s">
        <v>201</v>
      </c>
      <c r="H56" t="str">
        <f t="shared" si="1"/>
        <v/>
      </c>
    </row>
    <row r="57" spans="1:9">
      <c r="A57" s="31">
        <v>1.6</v>
      </c>
      <c r="B57" s="109" t="str">
        <f t="shared" si="2"/>
        <v>142</v>
      </c>
      <c r="C57">
        <v>14</v>
      </c>
      <c r="D57">
        <v>2</v>
      </c>
      <c r="E57" t="s">
        <v>212</v>
      </c>
      <c r="H57" t="str">
        <f t="shared" si="1"/>
        <v>Si</v>
      </c>
      <c r="I57" t="s">
        <v>354</v>
      </c>
    </row>
    <row r="58" spans="1:9">
      <c r="A58" s="31">
        <v>1.6</v>
      </c>
      <c r="B58" s="109" t="str">
        <f t="shared" si="2"/>
        <v>143</v>
      </c>
      <c r="C58">
        <v>14</v>
      </c>
      <c r="D58">
        <v>3</v>
      </c>
      <c r="E58" t="s">
        <v>601</v>
      </c>
      <c r="H58" t="str">
        <f t="shared" si="1"/>
        <v/>
      </c>
    </row>
    <row r="59" spans="1:9">
      <c r="A59" s="31">
        <v>1.6</v>
      </c>
      <c r="B59" s="109" t="str">
        <f t="shared" si="2"/>
        <v>144</v>
      </c>
      <c r="C59">
        <v>14</v>
      </c>
      <c r="D59">
        <v>4</v>
      </c>
      <c r="E59" t="s">
        <v>202</v>
      </c>
      <c r="H59" t="str">
        <f t="shared" si="1"/>
        <v/>
      </c>
    </row>
    <row r="60" spans="1:9">
      <c r="A60" s="31">
        <v>1.6</v>
      </c>
      <c r="B60" s="109" t="str">
        <f t="shared" si="2"/>
        <v>151</v>
      </c>
      <c r="C60">
        <v>15</v>
      </c>
      <c r="D60">
        <v>1</v>
      </c>
      <c r="E60" t="s">
        <v>201</v>
      </c>
      <c r="H60" t="str">
        <f t="shared" si="1"/>
        <v/>
      </c>
    </row>
    <row r="61" spans="1:9">
      <c r="A61" s="31">
        <v>1.6</v>
      </c>
      <c r="B61" s="109" t="str">
        <f t="shared" si="2"/>
        <v>152</v>
      </c>
      <c r="C61">
        <v>15</v>
      </c>
      <c r="D61">
        <v>2</v>
      </c>
      <c r="E61" t="s">
        <v>213</v>
      </c>
      <c r="H61" t="str">
        <f t="shared" si="1"/>
        <v>Si</v>
      </c>
      <c r="I61" t="s">
        <v>348</v>
      </c>
    </row>
    <row r="62" spans="1:9">
      <c r="A62" s="31">
        <v>1.6</v>
      </c>
      <c r="B62" s="109" t="str">
        <f t="shared" si="2"/>
        <v>153</v>
      </c>
      <c r="C62">
        <v>15</v>
      </c>
      <c r="D62">
        <v>3</v>
      </c>
      <c r="E62" t="s">
        <v>601</v>
      </c>
      <c r="H62" t="str">
        <f t="shared" si="1"/>
        <v/>
      </c>
    </row>
    <row r="63" spans="1:9">
      <c r="A63" s="31">
        <v>1.6</v>
      </c>
      <c r="B63" s="109" t="str">
        <f t="shared" si="2"/>
        <v>154</v>
      </c>
      <c r="C63">
        <v>15</v>
      </c>
      <c r="D63">
        <v>4</v>
      </c>
      <c r="E63" t="s">
        <v>202</v>
      </c>
      <c r="H63" t="str">
        <f t="shared" si="1"/>
        <v/>
      </c>
    </row>
    <row r="64" spans="1:9">
      <c r="A64" s="31">
        <v>1.6</v>
      </c>
      <c r="B64" s="109" t="str">
        <f t="shared" si="2"/>
        <v>161</v>
      </c>
      <c r="C64">
        <v>16</v>
      </c>
      <c r="D64">
        <v>1</v>
      </c>
      <c r="E64" t="s">
        <v>201</v>
      </c>
      <c r="G64" s="43"/>
      <c r="H64" t="str">
        <f t="shared" si="1"/>
        <v/>
      </c>
    </row>
    <row r="65" spans="1:9">
      <c r="A65" s="31">
        <v>1.6</v>
      </c>
      <c r="B65" s="109" t="str">
        <f t="shared" si="2"/>
        <v>162</v>
      </c>
      <c r="C65">
        <v>16</v>
      </c>
      <c r="D65">
        <v>2</v>
      </c>
      <c r="E65" t="s">
        <v>214</v>
      </c>
      <c r="H65" t="str">
        <f t="shared" si="1"/>
        <v>Si</v>
      </c>
      <c r="I65" t="s">
        <v>356</v>
      </c>
    </row>
    <row r="66" spans="1:9">
      <c r="A66" s="31">
        <v>1.6</v>
      </c>
      <c r="B66" s="109" t="str">
        <f t="shared" si="2"/>
        <v>163</v>
      </c>
      <c r="C66">
        <v>16</v>
      </c>
      <c r="D66">
        <v>3</v>
      </c>
      <c r="E66" t="s">
        <v>601</v>
      </c>
      <c r="H66" t="str">
        <f t="shared" si="1"/>
        <v/>
      </c>
    </row>
    <row r="67" spans="1:9">
      <c r="A67" s="31">
        <v>1.6</v>
      </c>
      <c r="B67" s="109" t="str">
        <f t="shared" si="2"/>
        <v>164</v>
      </c>
      <c r="C67">
        <v>16</v>
      </c>
      <c r="D67">
        <v>4</v>
      </c>
      <c r="E67" t="s">
        <v>202</v>
      </c>
      <c r="H67" t="str">
        <f t="shared" si="1"/>
        <v/>
      </c>
    </row>
    <row r="68" spans="1:9">
      <c r="A68" s="31">
        <v>1.7</v>
      </c>
      <c r="B68" s="109" t="str">
        <f t="shared" ref="B68:B77" si="3">_xlfn.CONCAT(C68,D68)</f>
        <v>171</v>
      </c>
      <c r="C68">
        <v>17</v>
      </c>
      <c r="D68">
        <v>1</v>
      </c>
      <c r="E68" t="s">
        <v>201</v>
      </c>
      <c r="H68" t="str">
        <f t="shared" si="1"/>
        <v/>
      </c>
    </row>
    <row r="69" spans="1:9">
      <c r="A69" s="31">
        <v>1.7</v>
      </c>
      <c r="B69" s="109" t="str">
        <f t="shared" si="3"/>
        <v>172</v>
      </c>
      <c r="C69">
        <v>17</v>
      </c>
      <c r="D69">
        <v>2</v>
      </c>
      <c r="E69" t="s">
        <v>215</v>
      </c>
      <c r="H69" t="str">
        <f t="shared" ref="H69:H132" si="4">IF(D69=2,"Si","")</f>
        <v>Si</v>
      </c>
      <c r="I69" t="s">
        <v>348</v>
      </c>
    </row>
    <row r="70" spans="1:9">
      <c r="A70" s="31">
        <v>1.7</v>
      </c>
      <c r="B70" s="109" t="str">
        <f t="shared" si="3"/>
        <v>173</v>
      </c>
      <c r="C70">
        <v>17</v>
      </c>
      <c r="D70">
        <v>3</v>
      </c>
      <c r="E70" t="s">
        <v>601</v>
      </c>
      <c r="H70" t="str">
        <f t="shared" si="4"/>
        <v/>
      </c>
    </row>
    <row r="71" spans="1:9">
      <c r="A71" s="31">
        <v>1.7</v>
      </c>
      <c r="B71" s="109" t="str">
        <f t="shared" si="3"/>
        <v>174</v>
      </c>
      <c r="C71">
        <v>17</v>
      </c>
      <c r="D71">
        <v>4</v>
      </c>
      <c r="E71" t="s">
        <v>202</v>
      </c>
      <c r="H71" t="str">
        <f t="shared" si="4"/>
        <v/>
      </c>
    </row>
    <row r="72" spans="1:9">
      <c r="A72" s="31">
        <v>1.7</v>
      </c>
      <c r="B72" s="109" t="str">
        <f t="shared" si="3"/>
        <v>181</v>
      </c>
      <c r="C72">
        <v>18</v>
      </c>
      <c r="D72">
        <v>1</v>
      </c>
      <c r="E72" t="s">
        <v>201</v>
      </c>
      <c r="H72" t="str">
        <f t="shared" si="4"/>
        <v/>
      </c>
    </row>
    <row r="73" spans="1:9">
      <c r="A73" s="31">
        <v>1.7</v>
      </c>
      <c r="B73" s="109" t="str">
        <f t="shared" si="3"/>
        <v>182</v>
      </c>
      <c r="C73">
        <v>18</v>
      </c>
      <c r="D73">
        <v>2</v>
      </c>
      <c r="E73" t="s">
        <v>216</v>
      </c>
      <c r="H73" t="str">
        <f t="shared" si="4"/>
        <v>Si</v>
      </c>
      <c r="I73" t="s">
        <v>348</v>
      </c>
    </row>
    <row r="74" spans="1:9">
      <c r="A74" s="31">
        <v>1.7</v>
      </c>
      <c r="B74" s="109" t="str">
        <f t="shared" si="3"/>
        <v>183</v>
      </c>
      <c r="C74">
        <v>18</v>
      </c>
      <c r="D74">
        <v>3</v>
      </c>
      <c r="E74" t="s">
        <v>601</v>
      </c>
      <c r="H74" t="str">
        <f t="shared" si="4"/>
        <v/>
      </c>
    </row>
    <row r="75" spans="1:9">
      <c r="A75" s="31">
        <v>1.7</v>
      </c>
      <c r="B75" s="109" t="str">
        <f t="shared" si="3"/>
        <v>184</v>
      </c>
      <c r="C75">
        <v>18</v>
      </c>
      <c r="D75">
        <v>4</v>
      </c>
      <c r="E75" t="s">
        <v>202</v>
      </c>
      <c r="H75" t="str">
        <f t="shared" si="4"/>
        <v/>
      </c>
    </row>
    <row r="76" spans="1:9">
      <c r="A76" s="31">
        <v>1.7</v>
      </c>
      <c r="B76" s="109" t="str">
        <f t="shared" si="3"/>
        <v>191</v>
      </c>
      <c r="C76">
        <v>19</v>
      </c>
      <c r="D76">
        <v>1</v>
      </c>
      <c r="E76" t="s">
        <v>201</v>
      </c>
      <c r="H76" t="str">
        <f t="shared" si="4"/>
        <v/>
      </c>
    </row>
    <row r="77" spans="1:9">
      <c r="A77" s="31">
        <v>1.7</v>
      </c>
      <c r="B77" s="109" t="str">
        <f t="shared" si="3"/>
        <v>192</v>
      </c>
      <c r="C77">
        <v>19</v>
      </c>
      <c r="D77">
        <v>2</v>
      </c>
      <c r="E77" t="s">
        <v>217</v>
      </c>
      <c r="H77" t="str">
        <f t="shared" si="4"/>
        <v>Si</v>
      </c>
      <c r="I77" t="s">
        <v>350</v>
      </c>
    </row>
    <row r="78" spans="1:9">
      <c r="A78" s="31">
        <v>1.7</v>
      </c>
      <c r="B78" s="109" t="str">
        <f>_xlfn.CONCAT(C78,D78)</f>
        <v>193</v>
      </c>
      <c r="C78">
        <v>19</v>
      </c>
      <c r="D78">
        <v>3</v>
      </c>
      <c r="E78" t="s">
        <v>601</v>
      </c>
      <c r="H78" t="str">
        <f t="shared" si="4"/>
        <v/>
      </c>
    </row>
    <row r="79" spans="1:9">
      <c r="A79" s="31">
        <v>1.7</v>
      </c>
      <c r="B79" s="109" t="str">
        <f>_xlfn.CONCAT(C79,D79)</f>
        <v>194</v>
      </c>
      <c r="C79">
        <v>19</v>
      </c>
      <c r="D79">
        <v>4</v>
      </c>
      <c r="E79" t="s">
        <v>202</v>
      </c>
      <c r="H79" t="str">
        <f t="shared" si="4"/>
        <v/>
      </c>
    </row>
    <row r="80" spans="1:9">
      <c r="A80" s="31">
        <v>1.8</v>
      </c>
      <c r="B80" s="109" t="str">
        <f t="shared" ref="B80:B143" si="5">_xlfn.CONCAT(C80,D80)</f>
        <v>201</v>
      </c>
      <c r="C80">
        <v>20</v>
      </c>
      <c r="D80">
        <v>1</v>
      </c>
      <c r="E80" t="s">
        <v>201</v>
      </c>
      <c r="H80" t="str">
        <f t="shared" si="4"/>
        <v/>
      </c>
    </row>
    <row r="81" spans="1:9">
      <c r="A81" s="31">
        <v>1.8</v>
      </c>
      <c r="B81" s="109" t="str">
        <f t="shared" si="5"/>
        <v>202</v>
      </c>
      <c r="C81">
        <v>20</v>
      </c>
      <c r="D81">
        <v>2</v>
      </c>
      <c r="E81" t="s">
        <v>605</v>
      </c>
      <c r="H81" t="str">
        <f t="shared" si="4"/>
        <v>Si</v>
      </c>
      <c r="I81" t="s">
        <v>351</v>
      </c>
    </row>
    <row r="82" spans="1:9">
      <c r="A82" s="31">
        <v>1.8</v>
      </c>
      <c r="B82" s="109" t="str">
        <f t="shared" si="5"/>
        <v>203</v>
      </c>
      <c r="C82">
        <v>20</v>
      </c>
      <c r="D82">
        <v>3</v>
      </c>
      <c r="E82" t="s">
        <v>601</v>
      </c>
      <c r="H82" t="str">
        <f t="shared" si="4"/>
        <v/>
      </c>
    </row>
    <row r="83" spans="1:9">
      <c r="A83" s="31">
        <v>1.8</v>
      </c>
      <c r="B83" s="109" t="str">
        <f t="shared" si="5"/>
        <v>204</v>
      </c>
      <c r="C83">
        <v>20</v>
      </c>
      <c r="D83">
        <v>4</v>
      </c>
      <c r="E83" t="s">
        <v>202</v>
      </c>
      <c r="H83" t="str">
        <f t="shared" si="4"/>
        <v/>
      </c>
    </row>
    <row r="84" spans="1:9">
      <c r="A84" s="31">
        <v>2.1</v>
      </c>
      <c r="B84" s="109" t="str">
        <f t="shared" si="5"/>
        <v>211</v>
      </c>
      <c r="C84">
        <v>21</v>
      </c>
      <c r="D84">
        <v>1</v>
      </c>
      <c r="E84" t="s">
        <v>201</v>
      </c>
      <c r="H84" t="str">
        <f t="shared" si="4"/>
        <v/>
      </c>
    </row>
    <row r="85" spans="1:9">
      <c r="A85" s="31">
        <v>2.1</v>
      </c>
      <c r="B85" s="109" t="str">
        <f t="shared" si="5"/>
        <v>212</v>
      </c>
      <c r="C85">
        <v>21</v>
      </c>
      <c r="D85">
        <v>2</v>
      </c>
      <c r="E85" t="s">
        <v>641</v>
      </c>
      <c r="H85" t="str">
        <f t="shared" si="4"/>
        <v>Si</v>
      </c>
      <c r="I85" t="s">
        <v>200</v>
      </c>
    </row>
    <row r="86" spans="1:9">
      <c r="A86" s="31">
        <v>2.1</v>
      </c>
      <c r="B86" s="109" t="str">
        <f t="shared" si="5"/>
        <v>213</v>
      </c>
      <c r="C86">
        <v>21</v>
      </c>
      <c r="D86">
        <v>3</v>
      </c>
      <c r="E86" t="s">
        <v>601</v>
      </c>
      <c r="H86" t="str">
        <f t="shared" si="4"/>
        <v/>
      </c>
    </row>
    <row r="87" spans="1:9">
      <c r="A87" s="31">
        <v>2.1</v>
      </c>
      <c r="B87" s="109" t="str">
        <f t="shared" si="5"/>
        <v>214</v>
      </c>
      <c r="C87">
        <v>21</v>
      </c>
      <c r="D87">
        <v>4</v>
      </c>
      <c r="E87" t="s">
        <v>202</v>
      </c>
      <c r="H87" t="str">
        <f t="shared" si="4"/>
        <v/>
      </c>
    </row>
    <row r="88" spans="1:9">
      <c r="A88" s="31">
        <v>2.1</v>
      </c>
      <c r="B88" s="109" t="str">
        <f t="shared" si="5"/>
        <v>221</v>
      </c>
      <c r="C88">
        <v>22</v>
      </c>
      <c r="D88">
        <v>1</v>
      </c>
      <c r="E88" t="s">
        <v>201</v>
      </c>
      <c r="H88" t="str">
        <f t="shared" si="4"/>
        <v/>
      </c>
    </row>
    <row r="89" spans="1:9">
      <c r="A89" s="31">
        <v>2.1</v>
      </c>
      <c r="B89" s="109" t="str">
        <f t="shared" si="5"/>
        <v>222</v>
      </c>
      <c r="C89">
        <v>22</v>
      </c>
      <c r="D89">
        <v>2</v>
      </c>
      <c r="E89" t="s">
        <v>471</v>
      </c>
      <c r="H89" t="str">
        <f t="shared" si="4"/>
        <v>Si</v>
      </c>
      <c r="I89" t="s">
        <v>200</v>
      </c>
    </row>
    <row r="90" spans="1:9">
      <c r="A90" s="31">
        <v>2.1</v>
      </c>
      <c r="B90" s="109" t="str">
        <f t="shared" si="5"/>
        <v>223</v>
      </c>
      <c r="C90">
        <v>22</v>
      </c>
      <c r="D90">
        <v>3</v>
      </c>
      <c r="E90" t="s">
        <v>601</v>
      </c>
      <c r="H90" t="str">
        <f t="shared" si="4"/>
        <v/>
      </c>
    </row>
    <row r="91" spans="1:9">
      <c r="A91" s="31">
        <v>2.1</v>
      </c>
      <c r="B91" s="109" t="str">
        <f t="shared" si="5"/>
        <v>224</v>
      </c>
      <c r="C91">
        <v>22</v>
      </c>
      <c r="D91">
        <v>4</v>
      </c>
      <c r="E91" t="s">
        <v>202</v>
      </c>
      <c r="H91" t="str">
        <f t="shared" si="4"/>
        <v/>
      </c>
    </row>
    <row r="92" spans="1:9">
      <c r="A92" s="31">
        <v>2.1</v>
      </c>
      <c r="B92" s="109" t="str">
        <f t="shared" si="5"/>
        <v>231</v>
      </c>
      <c r="C92">
        <v>23</v>
      </c>
      <c r="D92">
        <v>1</v>
      </c>
      <c r="E92" t="s">
        <v>201</v>
      </c>
      <c r="H92" t="str">
        <f t="shared" si="4"/>
        <v/>
      </c>
    </row>
    <row r="93" spans="1:9">
      <c r="A93" s="31">
        <v>2.1</v>
      </c>
      <c r="B93" s="109" t="str">
        <f t="shared" si="5"/>
        <v>232</v>
      </c>
      <c r="C93">
        <v>23</v>
      </c>
      <c r="D93">
        <v>2</v>
      </c>
      <c r="E93" t="s">
        <v>218</v>
      </c>
      <c r="H93" t="str">
        <f t="shared" si="4"/>
        <v>Si</v>
      </c>
      <c r="I93" t="s">
        <v>355</v>
      </c>
    </row>
    <row r="94" spans="1:9">
      <c r="A94" s="31">
        <v>2.1</v>
      </c>
      <c r="B94" s="109" t="str">
        <f t="shared" si="5"/>
        <v>233</v>
      </c>
      <c r="C94">
        <v>23</v>
      </c>
      <c r="D94">
        <v>3</v>
      </c>
      <c r="E94" t="s">
        <v>601</v>
      </c>
      <c r="H94" t="str">
        <f t="shared" si="4"/>
        <v/>
      </c>
    </row>
    <row r="95" spans="1:9">
      <c r="A95" s="31">
        <v>2.1</v>
      </c>
      <c r="B95" s="109" t="str">
        <f t="shared" si="5"/>
        <v>234</v>
      </c>
      <c r="C95">
        <v>23</v>
      </c>
      <c r="D95">
        <v>4</v>
      </c>
      <c r="E95" t="s">
        <v>202</v>
      </c>
      <c r="H95" t="str">
        <f t="shared" si="4"/>
        <v/>
      </c>
    </row>
    <row r="96" spans="1:9">
      <c r="A96" s="31">
        <v>2.1</v>
      </c>
      <c r="B96" s="109" t="str">
        <f t="shared" si="5"/>
        <v>241</v>
      </c>
      <c r="C96">
        <v>24</v>
      </c>
      <c r="D96">
        <v>1</v>
      </c>
      <c r="E96" t="s">
        <v>201</v>
      </c>
      <c r="H96" t="str">
        <f t="shared" si="4"/>
        <v/>
      </c>
    </row>
    <row r="97" spans="1:9">
      <c r="A97" s="31">
        <v>2.1</v>
      </c>
      <c r="B97" s="109" t="str">
        <f t="shared" si="5"/>
        <v>242</v>
      </c>
      <c r="C97">
        <v>24</v>
      </c>
      <c r="D97">
        <v>2</v>
      </c>
      <c r="E97" t="s">
        <v>219</v>
      </c>
      <c r="H97" t="str">
        <f t="shared" si="4"/>
        <v>Si</v>
      </c>
      <c r="I97" t="s">
        <v>350</v>
      </c>
    </row>
    <row r="98" spans="1:9">
      <c r="A98" s="31">
        <v>2.1</v>
      </c>
      <c r="B98" s="109" t="str">
        <f t="shared" si="5"/>
        <v>243</v>
      </c>
      <c r="C98">
        <v>24</v>
      </c>
      <c r="D98">
        <v>3</v>
      </c>
      <c r="E98" t="s">
        <v>601</v>
      </c>
      <c r="H98" t="str">
        <f t="shared" si="4"/>
        <v/>
      </c>
    </row>
    <row r="99" spans="1:9">
      <c r="A99" s="31">
        <v>2.1</v>
      </c>
      <c r="B99" s="109" t="str">
        <f t="shared" si="5"/>
        <v>244</v>
      </c>
      <c r="C99">
        <v>24</v>
      </c>
      <c r="D99">
        <v>4</v>
      </c>
      <c r="E99" t="s">
        <v>202</v>
      </c>
      <c r="H99" t="str">
        <f t="shared" si="4"/>
        <v/>
      </c>
    </row>
    <row r="100" spans="1:9">
      <c r="A100" s="31">
        <v>2.1</v>
      </c>
      <c r="B100" s="109" t="str">
        <f t="shared" si="5"/>
        <v>251</v>
      </c>
      <c r="C100">
        <v>25</v>
      </c>
      <c r="D100">
        <v>1</v>
      </c>
      <c r="E100" t="s">
        <v>201</v>
      </c>
      <c r="H100" t="str">
        <f t="shared" si="4"/>
        <v/>
      </c>
    </row>
    <row r="101" spans="1:9">
      <c r="A101" s="31">
        <v>2.1</v>
      </c>
      <c r="B101" s="109" t="str">
        <f t="shared" si="5"/>
        <v>252</v>
      </c>
      <c r="C101">
        <v>25</v>
      </c>
      <c r="D101">
        <v>2</v>
      </c>
      <c r="E101" t="s">
        <v>606</v>
      </c>
      <c r="G101" s="42"/>
      <c r="H101" t="str">
        <f t="shared" si="4"/>
        <v>Si</v>
      </c>
      <c r="I101" t="s">
        <v>353</v>
      </c>
    </row>
    <row r="102" spans="1:9">
      <c r="A102" s="31">
        <v>2.1</v>
      </c>
      <c r="B102" s="109" t="str">
        <f t="shared" si="5"/>
        <v>253</v>
      </c>
      <c r="C102">
        <v>25</v>
      </c>
      <c r="D102">
        <v>3</v>
      </c>
      <c r="E102" t="s">
        <v>601</v>
      </c>
      <c r="H102" t="str">
        <f t="shared" si="4"/>
        <v/>
      </c>
    </row>
    <row r="103" spans="1:9">
      <c r="A103" s="31">
        <v>2.1</v>
      </c>
      <c r="B103" s="109" t="str">
        <f t="shared" si="5"/>
        <v>254</v>
      </c>
      <c r="C103">
        <v>25</v>
      </c>
      <c r="D103">
        <v>4</v>
      </c>
      <c r="E103" t="s">
        <v>202</v>
      </c>
      <c r="H103" t="str">
        <f t="shared" si="4"/>
        <v/>
      </c>
    </row>
    <row r="104" spans="1:9">
      <c r="A104" s="31">
        <v>2.1</v>
      </c>
      <c r="B104" s="109" t="str">
        <f t="shared" si="5"/>
        <v>261</v>
      </c>
      <c r="C104">
        <v>26</v>
      </c>
      <c r="D104">
        <v>1</v>
      </c>
      <c r="E104" t="s">
        <v>201</v>
      </c>
      <c r="H104" t="str">
        <f t="shared" si="4"/>
        <v/>
      </c>
    </row>
    <row r="105" spans="1:9">
      <c r="A105" s="31">
        <v>2.1</v>
      </c>
      <c r="B105" s="109" t="str">
        <f t="shared" si="5"/>
        <v>262</v>
      </c>
      <c r="C105">
        <v>26</v>
      </c>
      <c r="D105">
        <v>2</v>
      </c>
      <c r="E105" t="s">
        <v>220</v>
      </c>
      <c r="H105" t="str">
        <f t="shared" si="4"/>
        <v>Si</v>
      </c>
      <c r="I105" t="s">
        <v>355</v>
      </c>
    </row>
    <row r="106" spans="1:9">
      <c r="A106" s="31">
        <v>2.1</v>
      </c>
      <c r="B106" s="109" t="str">
        <f t="shared" si="5"/>
        <v>263</v>
      </c>
      <c r="C106">
        <v>26</v>
      </c>
      <c r="D106">
        <v>3</v>
      </c>
      <c r="E106" t="s">
        <v>601</v>
      </c>
      <c r="H106" t="str">
        <f t="shared" si="4"/>
        <v/>
      </c>
    </row>
    <row r="107" spans="1:9">
      <c r="A107" s="31">
        <v>2.1</v>
      </c>
      <c r="B107" s="109" t="str">
        <f t="shared" si="5"/>
        <v>264</v>
      </c>
      <c r="C107">
        <v>26</v>
      </c>
      <c r="D107">
        <v>4</v>
      </c>
      <c r="E107" t="s">
        <v>202</v>
      </c>
      <c r="H107" t="str">
        <f t="shared" si="4"/>
        <v/>
      </c>
    </row>
    <row r="108" spans="1:9">
      <c r="A108" s="31">
        <v>2.1</v>
      </c>
      <c r="B108" s="109" t="str">
        <f t="shared" si="5"/>
        <v>271</v>
      </c>
      <c r="C108">
        <v>27</v>
      </c>
      <c r="D108">
        <v>1</v>
      </c>
      <c r="E108" t="s">
        <v>201</v>
      </c>
      <c r="H108" t="str">
        <f t="shared" si="4"/>
        <v/>
      </c>
    </row>
    <row r="109" spans="1:9">
      <c r="A109" s="31">
        <v>2.1</v>
      </c>
      <c r="B109" s="109" t="str">
        <f t="shared" si="5"/>
        <v>272</v>
      </c>
      <c r="C109">
        <v>27</v>
      </c>
      <c r="D109">
        <v>2</v>
      </c>
      <c r="E109" t="s">
        <v>221</v>
      </c>
      <c r="H109" t="str">
        <f t="shared" si="4"/>
        <v>Si</v>
      </c>
      <c r="I109" t="s">
        <v>350</v>
      </c>
    </row>
    <row r="110" spans="1:9">
      <c r="A110" s="31">
        <v>2.1</v>
      </c>
      <c r="B110" s="109" t="str">
        <f t="shared" si="5"/>
        <v>273</v>
      </c>
      <c r="C110">
        <v>27</v>
      </c>
      <c r="D110">
        <v>3</v>
      </c>
      <c r="E110" t="s">
        <v>601</v>
      </c>
      <c r="H110" t="str">
        <f t="shared" si="4"/>
        <v/>
      </c>
    </row>
    <row r="111" spans="1:9">
      <c r="A111" s="31">
        <v>2.1</v>
      </c>
      <c r="B111" s="109" t="str">
        <f t="shared" si="5"/>
        <v>274</v>
      </c>
      <c r="C111">
        <v>27</v>
      </c>
      <c r="D111">
        <v>4</v>
      </c>
      <c r="E111" t="s">
        <v>202</v>
      </c>
      <c r="H111" t="str">
        <f t="shared" si="4"/>
        <v/>
      </c>
    </row>
    <row r="112" spans="1:9">
      <c r="A112" s="31">
        <v>2.2000000000000002</v>
      </c>
      <c r="B112" s="109" t="str">
        <f t="shared" si="5"/>
        <v>281</v>
      </c>
      <c r="C112">
        <v>28</v>
      </c>
      <c r="D112">
        <v>1</v>
      </c>
      <c r="E112" t="s">
        <v>201</v>
      </c>
      <c r="H112" t="str">
        <f t="shared" si="4"/>
        <v/>
      </c>
    </row>
    <row r="113" spans="1:9">
      <c r="A113" s="31">
        <v>2.2000000000000002</v>
      </c>
      <c r="B113" s="109" t="str">
        <f t="shared" si="5"/>
        <v>282</v>
      </c>
      <c r="C113">
        <v>28</v>
      </c>
      <c r="D113">
        <v>2</v>
      </c>
      <c r="E113" t="s">
        <v>607</v>
      </c>
      <c r="H113" t="str">
        <f t="shared" si="4"/>
        <v>Si</v>
      </c>
      <c r="I113" t="s">
        <v>351</v>
      </c>
    </row>
    <row r="114" spans="1:9">
      <c r="A114" s="31">
        <v>2.2000000000000002</v>
      </c>
      <c r="B114" s="109" t="str">
        <f t="shared" si="5"/>
        <v>283</v>
      </c>
      <c r="C114">
        <v>28</v>
      </c>
      <c r="D114">
        <v>3</v>
      </c>
      <c r="E114" t="s">
        <v>601</v>
      </c>
      <c r="H114" t="str">
        <f t="shared" si="4"/>
        <v/>
      </c>
    </row>
    <row r="115" spans="1:9">
      <c r="A115" s="31">
        <v>2.2000000000000002</v>
      </c>
      <c r="B115" s="109" t="str">
        <f t="shared" si="5"/>
        <v>284</v>
      </c>
      <c r="C115">
        <v>28</v>
      </c>
      <c r="D115">
        <v>4</v>
      </c>
      <c r="E115" t="s">
        <v>202</v>
      </c>
      <c r="H115" t="str">
        <f t="shared" si="4"/>
        <v/>
      </c>
    </row>
    <row r="116" spans="1:9">
      <c r="A116" s="31">
        <v>2.2000000000000002</v>
      </c>
      <c r="B116" s="109" t="str">
        <f t="shared" si="5"/>
        <v>291</v>
      </c>
      <c r="C116">
        <v>29</v>
      </c>
      <c r="D116">
        <v>1</v>
      </c>
      <c r="E116" t="s">
        <v>201</v>
      </c>
      <c r="H116" t="str">
        <f t="shared" si="4"/>
        <v/>
      </c>
    </row>
    <row r="117" spans="1:9">
      <c r="A117" s="31">
        <v>2.2000000000000002</v>
      </c>
      <c r="B117" s="109" t="str">
        <f t="shared" si="5"/>
        <v>292</v>
      </c>
      <c r="C117">
        <v>29</v>
      </c>
      <c r="D117">
        <v>2</v>
      </c>
      <c r="E117" t="s">
        <v>222</v>
      </c>
      <c r="H117" t="str">
        <f t="shared" si="4"/>
        <v>Si</v>
      </c>
      <c r="I117" t="s">
        <v>357</v>
      </c>
    </row>
    <row r="118" spans="1:9">
      <c r="A118" s="31">
        <v>2.2000000000000002</v>
      </c>
      <c r="B118" s="109" t="str">
        <f t="shared" si="5"/>
        <v>293</v>
      </c>
      <c r="C118">
        <v>29</v>
      </c>
      <c r="D118">
        <v>3</v>
      </c>
      <c r="E118" t="s">
        <v>601</v>
      </c>
      <c r="H118" t="str">
        <f t="shared" si="4"/>
        <v/>
      </c>
    </row>
    <row r="119" spans="1:9">
      <c r="A119" s="31">
        <v>2.2000000000000002</v>
      </c>
      <c r="B119" s="109" t="str">
        <f t="shared" si="5"/>
        <v>294</v>
      </c>
      <c r="C119">
        <v>29</v>
      </c>
      <c r="D119">
        <v>4</v>
      </c>
      <c r="E119" t="s">
        <v>202</v>
      </c>
      <c r="H119" t="str">
        <f t="shared" si="4"/>
        <v/>
      </c>
    </row>
    <row r="120" spans="1:9">
      <c r="A120" s="31">
        <v>2.2000000000000002</v>
      </c>
      <c r="B120" s="109" t="str">
        <f t="shared" si="5"/>
        <v>301</v>
      </c>
      <c r="C120">
        <v>30</v>
      </c>
      <c r="D120">
        <v>1</v>
      </c>
      <c r="E120" t="s">
        <v>201</v>
      </c>
      <c r="H120" t="str">
        <f t="shared" si="4"/>
        <v/>
      </c>
    </row>
    <row r="121" spans="1:9">
      <c r="A121" s="31">
        <v>2.2000000000000002</v>
      </c>
      <c r="B121" s="109" t="str">
        <f t="shared" si="5"/>
        <v>302</v>
      </c>
      <c r="C121">
        <v>30</v>
      </c>
      <c r="D121">
        <v>2</v>
      </c>
      <c r="E121" t="s">
        <v>223</v>
      </c>
      <c r="H121" t="str">
        <f t="shared" si="4"/>
        <v>Si</v>
      </c>
      <c r="I121" t="s">
        <v>355</v>
      </c>
    </row>
    <row r="122" spans="1:9">
      <c r="A122" s="31">
        <v>2.2000000000000002</v>
      </c>
      <c r="B122" s="109" t="str">
        <f t="shared" si="5"/>
        <v>303</v>
      </c>
      <c r="C122">
        <v>30</v>
      </c>
      <c r="D122">
        <v>3</v>
      </c>
      <c r="E122" t="s">
        <v>601</v>
      </c>
      <c r="H122" t="str">
        <f t="shared" si="4"/>
        <v/>
      </c>
    </row>
    <row r="123" spans="1:9">
      <c r="A123" s="31">
        <v>2.2000000000000002</v>
      </c>
      <c r="B123" s="109" t="str">
        <f t="shared" si="5"/>
        <v>304</v>
      </c>
      <c r="C123">
        <v>30</v>
      </c>
      <c r="D123">
        <v>4</v>
      </c>
      <c r="E123" t="s">
        <v>202</v>
      </c>
      <c r="H123" t="str">
        <f t="shared" si="4"/>
        <v/>
      </c>
    </row>
    <row r="124" spans="1:9">
      <c r="A124" s="31">
        <v>2.2000000000000002</v>
      </c>
      <c r="B124" s="109" t="str">
        <f t="shared" si="5"/>
        <v>311</v>
      </c>
      <c r="C124">
        <v>31</v>
      </c>
      <c r="D124">
        <v>1</v>
      </c>
      <c r="E124" t="s">
        <v>201</v>
      </c>
      <c r="H124" t="str">
        <f t="shared" si="4"/>
        <v/>
      </c>
    </row>
    <row r="125" spans="1:9">
      <c r="A125" s="31">
        <v>2.2000000000000002</v>
      </c>
      <c r="B125" s="109" t="str">
        <f t="shared" si="5"/>
        <v>312</v>
      </c>
      <c r="C125">
        <v>31</v>
      </c>
      <c r="D125">
        <v>2</v>
      </c>
      <c r="E125" t="s">
        <v>224</v>
      </c>
      <c r="H125" t="str">
        <f t="shared" si="4"/>
        <v>Si</v>
      </c>
      <c r="I125" t="s">
        <v>350</v>
      </c>
    </row>
    <row r="126" spans="1:9">
      <c r="A126" s="31">
        <v>2.2000000000000002</v>
      </c>
      <c r="B126" s="109" t="str">
        <f t="shared" si="5"/>
        <v>313</v>
      </c>
      <c r="C126">
        <v>31</v>
      </c>
      <c r="D126">
        <v>3</v>
      </c>
      <c r="E126" t="s">
        <v>601</v>
      </c>
      <c r="H126" t="str">
        <f t="shared" si="4"/>
        <v/>
      </c>
    </row>
    <row r="127" spans="1:9">
      <c r="A127" s="31">
        <v>2.2000000000000002</v>
      </c>
      <c r="B127" s="109" t="str">
        <f t="shared" si="5"/>
        <v>314</v>
      </c>
      <c r="C127">
        <v>31</v>
      </c>
      <c r="D127">
        <v>4</v>
      </c>
      <c r="E127" t="s">
        <v>202</v>
      </c>
      <c r="H127" t="str">
        <f t="shared" si="4"/>
        <v/>
      </c>
    </row>
    <row r="128" spans="1:9">
      <c r="A128" s="31">
        <v>2.2000000000000002</v>
      </c>
      <c r="B128" s="109" t="str">
        <f t="shared" si="5"/>
        <v>321</v>
      </c>
      <c r="C128">
        <v>32</v>
      </c>
      <c r="D128">
        <v>1</v>
      </c>
      <c r="E128" t="s">
        <v>201</v>
      </c>
      <c r="H128" t="str">
        <f t="shared" si="4"/>
        <v/>
      </c>
    </row>
    <row r="129" spans="1:9">
      <c r="A129" s="31">
        <v>2.2000000000000002</v>
      </c>
      <c r="B129" s="109" t="str">
        <f t="shared" si="5"/>
        <v>322</v>
      </c>
      <c r="C129">
        <v>32</v>
      </c>
      <c r="D129">
        <v>2</v>
      </c>
      <c r="E129" t="s">
        <v>225</v>
      </c>
      <c r="H129" t="str">
        <f t="shared" si="4"/>
        <v>Si</v>
      </c>
      <c r="I129" t="s">
        <v>350</v>
      </c>
    </row>
    <row r="130" spans="1:9">
      <c r="A130" s="31">
        <v>2.2000000000000002</v>
      </c>
      <c r="B130" s="109" t="str">
        <f t="shared" si="5"/>
        <v>323</v>
      </c>
      <c r="C130">
        <v>32</v>
      </c>
      <c r="D130">
        <v>3</v>
      </c>
      <c r="E130" t="s">
        <v>601</v>
      </c>
      <c r="H130" t="str">
        <f t="shared" si="4"/>
        <v/>
      </c>
    </row>
    <row r="131" spans="1:9">
      <c r="A131" s="31">
        <v>2.2000000000000002</v>
      </c>
      <c r="B131" s="109" t="str">
        <f t="shared" si="5"/>
        <v>324</v>
      </c>
      <c r="C131">
        <v>32</v>
      </c>
      <c r="D131">
        <v>4</v>
      </c>
      <c r="E131" t="s">
        <v>202</v>
      </c>
      <c r="H131" t="str">
        <f t="shared" si="4"/>
        <v/>
      </c>
    </row>
    <row r="132" spans="1:9">
      <c r="A132" s="31">
        <v>2.2000000000000002</v>
      </c>
      <c r="B132" s="109" t="str">
        <f t="shared" si="5"/>
        <v>331</v>
      </c>
      <c r="C132">
        <v>33</v>
      </c>
      <c r="D132">
        <v>1</v>
      </c>
      <c r="E132" t="s">
        <v>201</v>
      </c>
      <c r="H132" t="str">
        <f t="shared" si="4"/>
        <v/>
      </c>
    </row>
    <row r="133" spans="1:9">
      <c r="A133" s="31">
        <v>2.2000000000000002</v>
      </c>
      <c r="B133" s="109" t="str">
        <f t="shared" si="5"/>
        <v>332</v>
      </c>
      <c r="C133">
        <v>33</v>
      </c>
      <c r="D133">
        <v>2</v>
      </c>
      <c r="E133" t="s">
        <v>226</v>
      </c>
      <c r="H133" t="str">
        <f t="shared" ref="H133:H196" si="6">IF(D133=2,"Si","")</f>
        <v>Si</v>
      </c>
      <c r="I133" t="s">
        <v>357</v>
      </c>
    </row>
    <row r="134" spans="1:9">
      <c r="A134" s="31">
        <v>2.2000000000000002</v>
      </c>
      <c r="B134" s="109" t="str">
        <f t="shared" si="5"/>
        <v>333</v>
      </c>
      <c r="C134">
        <v>33</v>
      </c>
      <c r="D134">
        <v>3</v>
      </c>
      <c r="E134" t="s">
        <v>601</v>
      </c>
      <c r="H134" t="str">
        <f t="shared" si="6"/>
        <v/>
      </c>
    </row>
    <row r="135" spans="1:9">
      <c r="A135" s="31">
        <v>2.2000000000000002</v>
      </c>
      <c r="B135" s="109" t="str">
        <f t="shared" si="5"/>
        <v>334</v>
      </c>
      <c r="C135">
        <v>33</v>
      </c>
      <c r="D135">
        <v>4</v>
      </c>
      <c r="E135" t="s">
        <v>202</v>
      </c>
      <c r="H135" t="str">
        <f t="shared" si="6"/>
        <v/>
      </c>
    </row>
    <row r="136" spans="1:9">
      <c r="A136" s="31">
        <v>2.2999999999999998</v>
      </c>
      <c r="B136" s="109" t="str">
        <f t="shared" si="5"/>
        <v>341</v>
      </c>
      <c r="C136">
        <v>34</v>
      </c>
      <c r="D136">
        <v>1</v>
      </c>
      <c r="E136" t="s">
        <v>201</v>
      </c>
      <c r="H136" t="str">
        <f t="shared" si="6"/>
        <v/>
      </c>
    </row>
    <row r="137" spans="1:9">
      <c r="A137" s="31">
        <v>2.2999999999999998</v>
      </c>
      <c r="B137" s="109" t="str">
        <f t="shared" si="5"/>
        <v>342</v>
      </c>
      <c r="C137">
        <v>34</v>
      </c>
      <c r="D137">
        <v>2</v>
      </c>
      <c r="E137" t="s">
        <v>608</v>
      </c>
      <c r="H137" t="str">
        <f t="shared" si="6"/>
        <v>Si</v>
      </c>
      <c r="I137" t="s">
        <v>358</v>
      </c>
    </row>
    <row r="138" spans="1:9">
      <c r="A138" s="31">
        <v>2.2999999999999998</v>
      </c>
      <c r="B138" s="109" t="str">
        <f t="shared" si="5"/>
        <v>343</v>
      </c>
      <c r="C138">
        <v>34</v>
      </c>
      <c r="D138">
        <v>3</v>
      </c>
      <c r="E138" t="s">
        <v>601</v>
      </c>
      <c r="H138" t="str">
        <f t="shared" si="6"/>
        <v/>
      </c>
    </row>
    <row r="139" spans="1:9">
      <c r="A139" s="31">
        <v>2.2999999999999998</v>
      </c>
      <c r="B139" s="109" t="str">
        <f t="shared" si="5"/>
        <v>344</v>
      </c>
      <c r="C139">
        <v>34</v>
      </c>
      <c r="D139">
        <v>4</v>
      </c>
      <c r="E139" t="s">
        <v>202</v>
      </c>
      <c r="H139" t="str">
        <f t="shared" si="6"/>
        <v/>
      </c>
    </row>
    <row r="140" spans="1:9">
      <c r="A140" s="31">
        <v>2.2999999999999998</v>
      </c>
      <c r="B140" s="109" t="str">
        <f t="shared" si="5"/>
        <v>351</v>
      </c>
      <c r="C140">
        <v>35</v>
      </c>
      <c r="D140">
        <v>1</v>
      </c>
      <c r="E140" t="s">
        <v>201</v>
      </c>
      <c r="H140" t="str">
        <f t="shared" si="6"/>
        <v/>
      </c>
    </row>
    <row r="141" spans="1:9">
      <c r="A141" s="31">
        <v>2.2999999999999998</v>
      </c>
      <c r="B141" s="109" t="str">
        <f t="shared" si="5"/>
        <v>352</v>
      </c>
      <c r="C141">
        <v>35</v>
      </c>
      <c r="D141">
        <v>2</v>
      </c>
      <c r="E141" t="s">
        <v>227</v>
      </c>
      <c r="H141" t="str">
        <f t="shared" si="6"/>
        <v>Si</v>
      </c>
      <c r="I141" t="s">
        <v>350</v>
      </c>
    </row>
    <row r="142" spans="1:9">
      <c r="A142" s="31">
        <v>2.2999999999999998</v>
      </c>
      <c r="B142" s="109" t="str">
        <f t="shared" si="5"/>
        <v>353</v>
      </c>
      <c r="C142">
        <v>35</v>
      </c>
      <c r="D142">
        <v>3</v>
      </c>
      <c r="E142" t="s">
        <v>601</v>
      </c>
      <c r="H142" t="str">
        <f t="shared" si="6"/>
        <v/>
      </c>
    </row>
    <row r="143" spans="1:9">
      <c r="A143" s="31">
        <v>2.2999999999999998</v>
      </c>
      <c r="B143" s="109" t="str">
        <f t="shared" si="5"/>
        <v>354</v>
      </c>
      <c r="C143">
        <v>35</v>
      </c>
      <c r="D143">
        <v>4</v>
      </c>
      <c r="E143" t="s">
        <v>202</v>
      </c>
      <c r="H143" t="str">
        <f t="shared" si="6"/>
        <v/>
      </c>
    </row>
    <row r="144" spans="1:9">
      <c r="A144" s="31">
        <v>2.2999999999999998</v>
      </c>
      <c r="B144" s="109" t="str">
        <f t="shared" ref="B144:B207" si="7">_xlfn.CONCAT(C144,D144)</f>
        <v>361</v>
      </c>
      <c r="C144">
        <v>36</v>
      </c>
      <c r="D144">
        <v>1</v>
      </c>
      <c r="E144" t="s">
        <v>201</v>
      </c>
      <c r="H144" t="str">
        <f t="shared" si="6"/>
        <v/>
      </c>
    </row>
    <row r="145" spans="1:9">
      <c r="A145" s="31">
        <v>2.2999999999999998</v>
      </c>
      <c r="B145" s="109" t="str">
        <f t="shared" si="7"/>
        <v>362</v>
      </c>
      <c r="C145">
        <v>36</v>
      </c>
      <c r="D145">
        <v>2</v>
      </c>
      <c r="E145" t="s">
        <v>228</v>
      </c>
      <c r="H145" t="str">
        <f t="shared" si="6"/>
        <v>Si</v>
      </c>
      <c r="I145" t="s">
        <v>350</v>
      </c>
    </row>
    <row r="146" spans="1:9">
      <c r="A146" s="31">
        <v>2.2999999999999998</v>
      </c>
      <c r="B146" s="109" t="str">
        <f t="shared" si="7"/>
        <v>363</v>
      </c>
      <c r="C146">
        <v>36</v>
      </c>
      <c r="D146">
        <v>3</v>
      </c>
      <c r="E146" t="s">
        <v>601</v>
      </c>
      <c r="H146" t="str">
        <f t="shared" si="6"/>
        <v/>
      </c>
    </row>
    <row r="147" spans="1:9">
      <c r="A147" s="31">
        <v>2.2999999999999998</v>
      </c>
      <c r="B147" s="109" t="str">
        <f t="shared" si="7"/>
        <v>364</v>
      </c>
      <c r="C147">
        <v>36</v>
      </c>
      <c r="D147">
        <v>4</v>
      </c>
      <c r="E147" t="s">
        <v>202</v>
      </c>
      <c r="H147" t="str">
        <f t="shared" si="6"/>
        <v/>
      </c>
    </row>
    <row r="148" spans="1:9">
      <c r="A148" s="31">
        <v>2.2999999999999998</v>
      </c>
      <c r="B148" s="109" t="str">
        <f t="shared" si="7"/>
        <v>371</v>
      </c>
      <c r="C148">
        <v>37</v>
      </c>
      <c r="D148">
        <v>1</v>
      </c>
      <c r="E148" t="s">
        <v>201</v>
      </c>
      <c r="H148" t="str">
        <f t="shared" si="6"/>
        <v/>
      </c>
    </row>
    <row r="149" spans="1:9">
      <c r="A149" s="31">
        <v>2.2999999999999998</v>
      </c>
      <c r="B149" s="109" t="str">
        <f t="shared" si="7"/>
        <v>372</v>
      </c>
      <c r="C149">
        <v>37</v>
      </c>
      <c r="D149">
        <v>2</v>
      </c>
      <c r="E149" t="s">
        <v>229</v>
      </c>
      <c r="H149" t="str">
        <f t="shared" si="6"/>
        <v>Si</v>
      </c>
      <c r="I149" t="s">
        <v>354</v>
      </c>
    </row>
    <row r="150" spans="1:9">
      <c r="A150" s="31">
        <v>2.2999999999999998</v>
      </c>
      <c r="B150" s="109" t="str">
        <f t="shared" si="7"/>
        <v>373</v>
      </c>
      <c r="C150">
        <v>37</v>
      </c>
      <c r="D150">
        <v>3</v>
      </c>
      <c r="E150" t="s">
        <v>601</v>
      </c>
      <c r="H150" t="str">
        <f t="shared" si="6"/>
        <v/>
      </c>
    </row>
    <row r="151" spans="1:9">
      <c r="A151" s="31">
        <v>2.2999999999999998</v>
      </c>
      <c r="B151" s="109" t="str">
        <f t="shared" si="7"/>
        <v>374</v>
      </c>
      <c r="C151">
        <v>37</v>
      </c>
      <c r="D151">
        <v>4</v>
      </c>
      <c r="E151" t="s">
        <v>202</v>
      </c>
      <c r="H151" t="str">
        <f t="shared" si="6"/>
        <v/>
      </c>
    </row>
    <row r="152" spans="1:9">
      <c r="A152" s="31">
        <v>2.2999999999999998</v>
      </c>
      <c r="B152" s="109" t="str">
        <f t="shared" si="7"/>
        <v>381</v>
      </c>
      <c r="C152">
        <v>38</v>
      </c>
      <c r="D152">
        <v>1</v>
      </c>
      <c r="E152" t="s">
        <v>201</v>
      </c>
      <c r="H152" t="str">
        <f t="shared" si="6"/>
        <v/>
      </c>
    </row>
    <row r="153" spans="1:9">
      <c r="A153" s="31">
        <v>2.2999999999999998</v>
      </c>
      <c r="B153" s="109" t="str">
        <f t="shared" si="7"/>
        <v>382</v>
      </c>
      <c r="C153">
        <v>38</v>
      </c>
      <c r="D153">
        <v>2</v>
      </c>
      <c r="E153" t="s">
        <v>230</v>
      </c>
      <c r="H153" t="str">
        <f t="shared" si="6"/>
        <v>Si</v>
      </c>
      <c r="I153" t="s">
        <v>350</v>
      </c>
    </row>
    <row r="154" spans="1:9">
      <c r="A154" s="31">
        <v>2.2999999999999998</v>
      </c>
      <c r="B154" s="109" t="str">
        <f t="shared" si="7"/>
        <v>383</v>
      </c>
      <c r="C154">
        <v>38</v>
      </c>
      <c r="D154">
        <v>3</v>
      </c>
      <c r="E154" t="s">
        <v>601</v>
      </c>
      <c r="H154" t="str">
        <f t="shared" si="6"/>
        <v/>
      </c>
    </row>
    <row r="155" spans="1:9">
      <c r="A155" s="31">
        <v>2.2999999999999998</v>
      </c>
      <c r="B155" s="109" t="str">
        <f t="shared" si="7"/>
        <v>384</v>
      </c>
      <c r="C155">
        <v>38</v>
      </c>
      <c r="D155">
        <v>4</v>
      </c>
      <c r="E155" t="s">
        <v>202</v>
      </c>
      <c r="H155" t="str">
        <f t="shared" si="6"/>
        <v/>
      </c>
    </row>
    <row r="156" spans="1:9">
      <c r="A156" s="31">
        <v>2.4</v>
      </c>
      <c r="B156" s="109" t="str">
        <f t="shared" si="7"/>
        <v>391</v>
      </c>
      <c r="C156">
        <v>39</v>
      </c>
      <c r="D156">
        <v>1</v>
      </c>
      <c r="E156" t="s">
        <v>201</v>
      </c>
      <c r="H156" t="str">
        <f t="shared" si="6"/>
        <v/>
      </c>
    </row>
    <row r="157" spans="1:9">
      <c r="A157" s="31">
        <v>2.4</v>
      </c>
      <c r="B157" s="109" t="str">
        <f t="shared" si="7"/>
        <v>392</v>
      </c>
      <c r="C157">
        <v>39</v>
      </c>
      <c r="D157">
        <v>2</v>
      </c>
      <c r="E157" t="s">
        <v>294</v>
      </c>
      <c r="H157" t="str">
        <f t="shared" si="6"/>
        <v>Si</v>
      </c>
      <c r="I157" t="s">
        <v>352</v>
      </c>
    </row>
    <row r="158" spans="1:9">
      <c r="A158" s="31">
        <v>2.4</v>
      </c>
      <c r="B158" s="109" t="str">
        <f t="shared" si="7"/>
        <v>393</v>
      </c>
      <c r="C158">
        <v>39</v>
      </c>
      <c r="D158">
        <v>3</v>
      </c>
      <c r="E158" t="s">
        <v>601</v>
      </c>
      <c r="H158" t="str">
        <f t="shared" si="6"/>
        <v/>
      </c>
    </row>
    <row r="159" spans="1:9">
      <c r="A159" s="31">
        <v>2.4</v>
      </c>
      <c r="B159" s="109" t="str">
        <f t="shared" si="7"/>
        <v>394</v>
      </c>
      <c r="C159">
        <v>39</v>
      </c>
      <c r="D159">
        <v>4</v>
      </c>
      <c r="E159" t="s">
        <v>202</v>
      </c>
      <c r="H159" t="str">
        <f t="shared" si="6"/>
        <v/>
      </c>
    </row>
    <row r="160" spans="1:9">
      <c r="A160" s="31">
        <v>2.4</v>
      </c>
      <c r="B160" s="109" t="str">
        <f t="shared" si="7"/>
        <v>401</v>
      </c>
      <c r="C160">
        <v>40</v>
      </c>
      <c r="D160">
        <v>1</v>
      </c>
      <c r="E160" t="s">
        <v>201</v>
      </c>
      <c r="H160" t="str">
        <f t="shared" si="6"/>
        <v/>
      </c>
    </row>
    <row r="161" spans="1:9">
      <c r="A161" s="31">
        <v>2.4</v>
      </c>
      <c r="B161" s="109" t="str">
        <f t="shared" si="7"/>
        <v>402</v>
      </c>
      <c r="C161">
        <v>40</v>
      </c>
      <c r="D161">
        <v>2</v>
      </c>
      <c r="E161" t="s">
        <v>231</v>
      </c>
      <c r="H161" t="str">
        <f t="shared" si="6"/>
        <v>Si</v>
      </c>
      <c r="I161" t="s">
        <v>354</v>
      </c>
    </row>
    <row r="162" spans="1:9">
      <c r="A162" s="31">
        <v>2.4</v>
      </c>
      <c r="B162" s="109" t="str">
        <f t="shared" si="7"/>
        <v>403</v>
      </c>
      <c r="C162">
        <v>40</v>
      </c>
      <c r="D162">
        <v>3</v>
      </c>
      <c r="E162" t="s">
        <v>601</v>
      </c>
      <c r="H162" t="str">
        <f t="shared" si="6"/>
        <v/>
      </c>
    </row>
    <row r="163" spans="1:9">
      <c r="A163" s="31">
        <v>2.4</v>
      </c>
      <c r="B163" s="109" t="str">
        <f t="shared" si="7"/>
        <v>404</v>
      </c>
      <c r="C163">
        <v>40</v>
      </c>
      <c r="D163">
        <v>4</v>
      </c>
      <c r="E163" t="s">
        <v>202</v>
      </c>
      <c r="H163" t="str">
        <f t="shared" si="6"/>
        <v/>
      </c>
    </row>
    <row r="164" spans="1:9">
      <c r="A164" s="31">
        <v>2.5</v>
      </c>
      <c r="B164" s="109" t="str">
        <f t="shared" si="7"/>
        <v>411</v>
      </c>
      <c r="C164">
        <v>41</v>
      </c>
      <c r="D164">
        <v>1</v>
      </c>
      <c r="E164" t="s">
        <v>201</v>
      </c>
      <c r="H164" t="str">
        <f t="shared" si="6"/>
        <v/>
      </c>
    </row>
    <row r="165" spans="1:9">
      <c r="A165" s="31">
        <v>2.5</v>
      </c>
      <c r="B165" s="109" t="str">
        <f t="shared" si="7"/>
        <v>412</v>
      </c>
      <c r="C165">
        <v>41</v>
      </c>
      <c r="D165">
        <v>2</v>
      </c>
      <c r="E165" t="s">
        <v>232</v>
      </c>
      <c r="H165" t="str">
        <f t="shared" si="6"/>
        <v>Si</v>
      </c>
      <c r="I165" t="s">
        <v>359</v>
      </c>
    </row>
    <row r="166" spans="1:9">
      <c r="A166" s="31">
        <v>2.5</v>
      </c>
      <c r="B166" s="109" t="str">
        <f t="shared" si="7"/>
        <v>413</v>
      </c>
      <c r="C166">
        <v>41</v>
      </c>
      <c r="D166">
        <v>3</v>
      </c>
      <c r="E166" t="s">
        <v>601</v>
      </c>
      <c r="H166" t="str">
        <f t="shared" si="6"/>
        <v/>
      </c>
    </row>
    <row r="167" spans="1:9">
      <c r="A167" s="31">
        <v>2.5</v>
      </c>
      <c r="B167" s="109" t="str">
        <f t="shared" si="7"/>
        <v>414</v>
      </c>
      <c r="C167">
        <v>41</v>
      </c>
      <c r="D167">
        <v>4</v>
      </c>
      <c r="E167" t="s">
        <v>202</v>
      </c>
      <c r="H167" t="str">
        <f t="shared" si="6"/>
        <v/>
      </c>
    </row>
    <row r="168" spans="1:9">
      <c r="A168" s="31">
        <v>2.5</v>
      </c>
      <c r="B168" s="109" t="str">
        <f t="shared" si="7"/>
        <v>421</v>
      </c>
      <c r="C168">
        <v>42</v>
      </c>
      <c r="D168">
        <v>1</v>
      </c>
      <c r="E168" t="s">
        <v>201</v>
      </c>
      <c r="H168" t="str">
        <f t="shared" si="6"/>
        <v/>
      </c>
    </row>
    <row r="169" spans="1:9">
      <c r="A169" s="31">
        <v>2.5</v>
      </c>
      <c r="B169" s="109" t="str">
        <f t="shared" si="7"/>
        <v>422</v>
      </c>
      <c r="C169">
        <v>42</v>
      </c>
      <c r="D169">
        <v>2</v>
      </c>
      <c r="E169" t="s">
        <v>233</v>
      </c>
      <c r="H169" t="str">
        <f t="shared" si="6"/>
        <v>Si</v>
      </c>
      <c r="I169" t="s">
        <v>354</v>
      </c>
    </row>
    <row r="170" spans="1:9">
      <c r="A170" s="31">
        <v>2.5</v>
      </c>
      <c r="B170" s="109" t="str">
        <f t="shared" si="7"/>
        <v>423</v>
      </c>
      <c r="C170">
        <v>42</v>
      </c>
      <c r="D170">
        <v>3</v>
      </c>
      <c r="E170" t="s">
        <v>601</v>
      </c>
      <c r="H170" t="str">
        <f t="shared" si="6"/>
        <v/>
      </c>
    </row>
    <row r="171" spans="1:9">
      <c r="A171" s="31">
        <v>2.5</v>
      </c>
      <c r="B171" s="109" t="str">
        <f t="shared" si="7"/>
        <v>424</v>
      </c>
      <c r="C171">
        <v>42</v>
      </c>
      <c r="D171">
        <v>4</v>
      </c>
      <c r="E171" t="s">
        <v>202</v>
      </c>
      <c r="H171" t="str">
        <f t="shared" si="6"/>
        <v/>
      </c>
    </row>
    <row r="172" spans="1:9">
      <c r="A172" s="31">
        <v>2.6</v>
      </c>
      <c r="B172" s="109" t="str">
        <f t="shared" si="7"/>
        <v>431</v>
      </c>
      <c r="C172">
        <v>43</v>
      </c>
      <c r="D172">
        <v>1</v>
      </c>
      <c r="E172" t="s">
        <v>201</v>
      </c>
      <c r="H172" t="str">
        <f t="shared" si="6"/>
        <v/>
      </c>
    </row>
    <row r="173" spans="1:9">
      <c r="A173" s="31">
        <v>2.6</v>
      </c>
      <c r="B173" s="109" t="str">
        <f t="shared" si="7"/>
        <v>432</v>
      </c>
      <c r="C173">
        <v>43</v>
      </c>
      <c r="D173">
        <v>2</v>
      </c>
      <c r="E173" t="s">
        <v>609</v>
      </c>
      <c r="H173" t="str">
        <f t="shared" si="6"/>
        <v>Si</v>
      </c>
      <c r="I173" t="s">
        <v>360</v>
      </c>
    </row>
    <row r="174" spans="1:9">
      <c r="A174" s="31">
        <v>2.6</v>
      </c>
      <c r="B174" s="109" t="str">
        <f t="shared" si="7"/>
        <v>433</v>
      </c>
      <c r="C174">
        <v>43</v>
      </c>
      <c r="D174">
        <v>3</v>
      </c>
      <c r="E174" t="s">
        <v>601</v>
      </c>
      <c r="H174" t="str">
        <f t="shared" si="6"/>
        <v/>
      </c>
    </row>
    <row r="175" spans="1:9">
      <c r="A175" s="31">
        <v>2.6</v>
      </c>
      <c r="B175" s="109" t="str">
        <f t="shared" si="7"/>
        <v>434</v>
      </c>
      <c r="C175">
        <v>43</v>
      </c>
      <c r="D175">
        <v>4</v>
      </c>
      <c r="E175" t="s">
        <v>202</v>
      </c>
      <c r="H175" t="str">
        <f t="shared" si="6"/>
        <v/>
      </c>
    </row>
    <row r="176" spans="1:9">
      <c r="A176" s="31">
        <v>2.6</v>
      </c>
      <c r="B176" s="109" t="str">
        <f t="shared" si="7"/>
        <v>441</v>
      </c>
      <c r="C176">
        <v>44</v>
      </c>
      <c r="D176">
        <v>1</v>
      </c>
      <c r="E176" t="s">
        <v>201</v>
      </c>
      <c r="H176" t="str">
        <f t="shared" si="6"/>
        <v/>
      </c>
    </row>
    <row r="177" spans="1:9">
      <c r="A177" s="31">
        <v>2.6</v>
      </c>
      <c r="B177" s="109" t="str">
        <f t="shared" si="7"/>
        <v>442</v>
      </c>
      <c r="C177">
        <v>44</v>
      </c>
      <c r="D177">
        <v>2</v>
      </c>
      <c r="E177" t="s">
        <v>234</v>
      </c>
      <c r="H177" t="str">
        <f t="shared" si="6"/>
        <v>Si</v>
      </c>
      <c r="I177" t="s">
        <v>350</v>
      </c>
    </row>
    <row r="178" spans="1:9">
      <c r="A178" s="31">
        <v>2.6</v>
      </c>
      <c r="B178" s="109" t="str">
        <f t="shared" si="7"/>
        <v>443</v>
      </c>
      <c r="C178">
        <v>44</v>
      </c>
      <c r="D178">
        <v>3</v>
      </c>
      <c r="E178" t="s">
        <v>601</v>
      </c>
      <c r="H178" t="str">
        <f t="shared" si="6"/>
        <v/>
      </c>
    </row>
    <row r="179" spans="1:9">
      <c r="A179" s="31">
        <v>2.6</v>
      </c>
      <c r="B179" s="109" t="str">
        <f t="shared" si="7"/>
        <v>444</v>
      </c>
      <c r="C179">
        <v>44</v>
      </c>
      <c r="D179">
        <v>4</v>
      </c>
      <c r="E179" t="s">
        <v>202</v>
      </c>
      <c r="H179" t="str">
        <f t="shared" si="6"/>
        <v/>
      </c>
    </row>
    <row r="180" spans="1:9">
      <c r="A180" s="31">
        <v>2.6</v>
      </c>
      <c r="B180" s="109" t="str">
        <f t="shared" si="7"/>
        <v>451</v>
      </c>
      <c r="C180">
        <v>45</v>
      </c>
      <c r="D180">
        <v>1</v>
      </c>
      <c r="E180" t="s">
        <v>201</v>
      </c>
      <c r="H180" t="str">
        <f t="shared" si="6"/>
        <v/>
      </c>
    </row>
    <row r="181" spans="1:9">
      <c r="A181" s="31">
        <v>2.6</v>
      </c>
      <c r="B181" s="109" t="str">
        <f t="shared" si="7"/>
        <v>452</v>
      </c>
      <c r="C181">
        <v>45</v>
      </c>
      <c r="D181">
        <v>2</v>
      </c>
      <c r="E181" t="s">
        <v>235</v>
      </c>
      <c r="H181" t="str">
        <f t="shared" si="6"/>
        <v>Si</v>
      </c>
      <c r="I181" t="s">
        <v>354</v>
      </c>
    </row>
    <row r="182" spans="1:9">
      <c r="A182" s="31">
        <v>2.6</v>
      </c>
      <c r="B182" s="109" t="str">
        <f t="shared" si="7"/>
        <v>453</v>
      </c>
      <c r="C182">
        <v>45</v>
      </c>
      <c r="D182">
        <v>3</v>
      </c>
      <c r="E182" t="s">
        <v>601</v>
      </c>
      <c r="H182" t="str">
        <f t="shared" si="6"/>
        <v/>
      </c>
    </row>
    <row r="183" spans="1:9">
      <c r="A183" s="31">
        <v>2.6</v>
      </c>
      <c r="B183" s="109" t="str">
        <f t="shared" si="7"/>
        <v>454</v>
      </c>
      <c r="C183">
        <v>45</v>
      </c>
      <c r="D183">
        <v>4</v>
      </c>
      <c r="E183" t="s">
        <v>202</v>
      </c>
      <c r="H183" t="str">
        <f t="shared" si="6"/>
        <v/>
      </c>
    </row>
    <row r="184" spans="1:9">
      <c r="A184" s="31">
        <v>2.6</v>
      </c>
      <c r="B184" s="109" t="str">
        <f t="shared" si="7"/>
        <v>461</v>
      </c>
      <c r="C184">
        <v>46</v>
      </c>
      <c r="D184">
        <v>1</v>
      </c>
      <c r="E184" t="s">
        <v>201</v>
      </c>
      <c r="H184" t="str">
        <f t="shared" si="6"/>
        <v/>
      </c>
    </row>
    <row r="185" spans="1:9">
      <c r="A185" s="31">
        <v>2.6</v>
      </c>
      <c r="B185" s="109" t="str">
        <f t="shared" si="7"/>
        <v>462</v>
      </c>
      <c r="C185">
        <v>46</v>
      </c>
      <c r="D185">
        <v>2</v>
      </c>
      <c r="E185" t="s">
        <v>236</v>
      </c>
      <c r="H185" t="str">
        <f t="shared" si="6"/>
        <v>Si</v>
      </c>
      <c r="I185" t="s">
        <v>350</v>
      </c>
    </row>
    <row r="186" spans="1:9">
      <c r="A186" s="31">
        <v>2.6</v>
      </c>
      <c r="B186" s="109" t="str">
        <f t="shared" si="7"/>
        <v>463</v>
      </c>
      <c r="C186">
        <v>46</v>
      </c>
      <c r="D186">
        <v>3</v>
      </c>
      <c r="E186" t="s">
        <v>601</v>
      </c>
      <c r="H186" t="str">
        <f t="shared" si="6"/>
        <v/>
      </c>
    </row>
    <row r="187" spans="1:9">
      <c r="A187" s="31">
        <v>2.6</v>
      </c>
      <c r="B187" s="109" t="str">
        <f t="shared" si="7"/>
        <v>464</v>
      </c>
      <c r="C187">
        <v>46</v>
      </c>
      <c r="D187">
        <v>4</v>
      </c>
      <c r="E187" t="s">
        <v>202</v>
      </c>
      <c r="H187" t="str">
        <f t="shared" si="6"/>
        <v/>
      </c>
    </row>
    <row r="188" spans="1:9">
      <c r="A188" s="31">
        <v>3.1</v>
      </c>
      <c r="B188" s="109" t="str">
        <f t="shared" si="7"/>
        <v>471</v>
      </c>
      <c r="C188">
        <v>47</v>
      </c>
      <c r="D188">
        <v>1</v>
      </c>
      <c r="E188" t="s">
        <v>201</v>
      </c>
      <c r="H188" t="str">
        <f t="shared" si="6"/>
        <v/>
      </c>
    </row>
    <row r="189" spans="1:9">
      <c r="A189" s="31">
        <v>3.1</v>
      </c>
      <c r="B189" s="109" t="str">
        <f t="shared" si="7"/>
        <v>472</v>
      </c>
      <c r="C189">
        <v>47</v>
      </c>
      <c r="D189">
        <v>2</v>
      </c>
      <c r="E189" t="s">
        <v>237</v>
      </c>
      <c r="H189" t="str">
        <f t="shared" si="6"/>
        <v>Si</v>
      </c>
      <c r="I189" t="s">
        <v>355</v>
      </c>
    </row>
    <row r="190" spans="1:9">
      <c r="A190" s="31">
        <v>3.1</v>
      </c>
      <c r="B190" s="109" t="str">
        <f t="shared" si="7"/>
        <v>473</v>
      </c>
      <c r="C190">
        <v>47</v>
      </c>
      <c r="D190">
        <v>3</v>
      </c>
      <c r="E190" t="s">
        <v>601</v>
      </c>
      <c r="H190" t="str">
        <f t="shared" si="6"/>
        <v/>
      </c>
    </row>
    <row r="191" spans="1:9">
      <c r="A191" s="31">
        <v>3.1</v>
      </c>
      <c r="B191" s="109" t="str">
        <f t="shared" si="7"/>
        <v>474</v>
      </c>
      <c r="C191">
        <v>47</v>
      </c>
      <c r="D191">
        <v>4</v>
      </c>
      <c r="E191" t="s">
        <v>202</v>
      </c>
      <c r="H191" t="str">
        <f t="shared" si="6"/>
        <v/>
      </c>
    </row>
    <row r="192" spans="1:9">
      <c r="A192" s="31">
        <v>3.1</v>
      </c>
      <c r="B192" s="109" t="str">
        <f t="shared" si="7"/>
        <v>481</v>
      </c>
      <c r="C192">
        <v>48</v>
      </c>
      <c r="D192">
        <v>1</v>
      </c>
      <c r="E192" t="s">
        <v>201</v>
      </c>
      <c r="H192" t="str">
        <f t="shared" si="6"/>
        <v/>
      </c>
    </row>
    <row r="193" spans="1:9">
      <c r="A193" s="31">
        <v>3.1</v>
      </c>
      <c r="B193" s="109" t="str">
        <f t="shared" si="7"/>
        <v>482</v>
      </c>
      <c r="C193">
        <v>48</v>
      </c>
      <c r="D193">
        <v>2</v>
      </c>
      <c r="E193" t="s">
        <v>199</v>
      </c>
      <c r="H193" t="str">
        <f t="shared" si="6"/>
        <v>Si</v>
      </c>
      <c r="I193" t="s">
        <v>200</v>
      </c>
    </row>
    <row r="194" spans="1:9">
      <c r="A194" s="31">
        <v>3.1</v>
      </c>
      <c r="B194" s="109" t="str">
        <f t="shared" si="7"/>
        <v>483</v>
      </c>
      <c r="C194">
        <v>48</v>
      </c>
      <c r="D194">
        <v>3</v>
      </c>
      <c r="E194" t="s">
        <v>601</v>
      </c>
      <c r="H194" t="str">
        <f t="shared" si="6"/>
        <v/>
      </c>
    </row>
    <row r="195" spans="1:9">
      <c r="A195" s="31">
        <v>3.1</v>
      </c>
      <c r="B195" s="109" t="str">
        <f t="shared" si="7"/>
        <v>484</v>
      </c>
      <c r="C195">
        <v>48</v>
      </c>
      <c r="D195">
        <v>4</v>
      </c>
      <c r="E195" t="s">
        <v>202</v>
      </c>
      <c r="H195" t="str">
        <f t="shared" si="6"/>
        <v/>
      </c>
    </row>
    <row r="196" spans="1:9">
      <c r="A196" s="31">
        <v>3.1</v>
      </c>
      <c r="B196" s="109" t="str">
        <f t="shared" si="7"/>
        <v>491</v>
      </c>
      <c r="C196">
        <v>49</v>
      </c>
      <c r="D196">
        <v>1</v>
      </c>
      <c r="E196" t="s">
        <v>201</v>
      </c>
      <c r="H196" t="str">
        <f t="shared" si="6"/>
        <v/>
      </c>
    </row>
    <row r="197" spans="1:9">
      <c r="A197" s="31">
        <v>3.1</v>
      </c>
      <c r="B197" s="109" t="str">
        <f t="shared" si="7"/>
        <v>492</v>
      </c>
      <c r="C197">
        <v>49</v>
      </c>
      <c r="D197">
        <v>2</v>
      </c>
      <c r="E197" t="s">
        <v>238</v>
      </c>
      <c r="H197" t="str">
        <f t="shared" ref="H197:H260" si="8">IF(D197=2,"Si","")</f>
        <v>Si</v>
      </c>
      <c r="I197" t="s">
        <v>361</v>
      </c>
    </row>
    <row r="198" spans="1:9">
      <c r="A198" s="31">
        <v>3.1</v>
      </c>
      <c r="B198" s="109" t="str">
        <f t="shared" si="7"/>
        <v>493</v>
      </c>
      <c r="C198">
        <v>49</v>
      </c>
      <c r="D198">
        <v>3</v>
      </c>
      <c r="E198" t="s">
        <v>601</v>
      </c>
      <c r="H198" t="str">
        <f t="shared" si="8"/>
        <v/>
      </c>
    </row>
    <row r="199" spans="1:9">
      <c r="A199" s="31">
        <v>3.1</v>
      </c>
      <c r="B199" s="109" t="str">
        <f t="shared" si="7"/>
        <v>494</v>
      </c>
      <c r="C199">
        <v>49</v>
      </c>
      <c r="D199">
        <v>4</v>
      </c>
      <c r="E199" t="s">
        <v>202</v>
      </c>
      <c r="H199" t="str">
        <f t="shared" si="8"/>
        <v/>
      </c>
    </row>
    <row r="200" spans="1:9">
      <c r="A200" s="31">
        <v>3.1</v>
      </c>
      <c r="B200" s="109" t="str">
        <f t="shared" si="7"/>
        <v>501</v>
      </c>
      <c r="C200">
        <v>50</v>
      </c>
      <c r="D200">
        <v>1</v>
      </c>
      <c r="E200" t="s">
        <v>201</v>
      </c>
      <c r="H200" t="str">
        <f t="shared" si="8"/>
        <v/>
      </c>
    </row>
    <row r="201" spans="1:9">
      <c r="A201" s="31">
        <v>3.1</v>
      </c>
      <c r="B201" s="109" t="str">
        <f t="shared" si="7"/>
        <v>502</v>
      </c>
      <c r="C201">
        <v>50</v>
      </c>
      <c r="D201">
        <v>2</v>
      </c>
      <c r="E201" t="s">
        <v>239</v>
      </c>
      <c r="H201" t="str">
        <f t="shared" si="8"/>
        <v>Si</v>
      </c>
      <c r="I201" t="s">
        <v>354</v>
      </c>
    </row>
    <row r="202" spans="1:9">
      <c r="A202" s="31">
        <v>3.1</v>
      </c>
      <c r="B202" s="109" t="str">
        <f t="shared" si="7"/>
        <v>503</v>
      </c>
      <c r="C202">
        <v>50</v>
      </c>
      <c r="D202">
        <v>3</v>
      </c>
      <c r="E202" t="s">
        <v>601</v>
      </c>
      <c r="H202" t="str">
        <f t="shared" si="8"/>
        <v/>
      </c>
    </row>
    <row r="203" spans="1:9">
      <c r="A203" s="31">
        <v>3.1</v>
      </c>
      <c r="B203" s="109" t="str">
        <f t="shared" si="7"/>
        <v>504</v>
      </c>
      <c r="C203">
        <v>50</v>
      </c>
      <c r="D203">
        <v>4</v>
      </c>
      <c r="E203" t="s">
        <v>202</v>
      </c>
      <c r="H203" t="str">
        <f t="shared" si="8"/>
        <v/>
      </c>
    </row>
    <row r="204" spans="1:9">
      <c r="A204" s="31">
        <v>3.1</v>
      </c>
      <c r="B204" s="109" t="str">
        <f t="shared" si="7"/>
        <v>511</v>
      </c>
      <c r="C204">
        <v>51</v>
      </c>
      <c r="D204">
        <v>1</v>
      </c>
      <c r="E204" t="s">
        <v>201</v>
      </c>
      <c r="H204" t="str">
        <f t="shared" si="8"/>
        <v/>
      </c>
    </row>
    <row r="205" spans="1:9">
      <c r="A205" s="31">
        <v>3.1</v>
      </c>
      <c r="B205" s="109" t="str">
        <f t="shared" si="7"/>
        <v>512</v>
      </c>
      <c r="C205">
        <v>51</v>
      </c>
      <c r="D205">
        <v>2</v>
      </c>
      <c r="E205" t="s">
        <v>240</v>
      </c>
      <c r="H205" t="str">
        <f t="shared" si="8"/>
        <v>Si</v>
      </c>
      <c r="I205" t="s">
        <v>348</v>
      </c>
    </row>
    <row r="206" spans="1:9">
      <c r="A206" s="31">
        <v>3.1</v>
      </c>
      <c r="B206" s="109" t="str">
        <f t="shared" si="7"/>
        <v>513</v>
      </c>
      <c r="C206">
        <v>51</v>
      </c>
      <c r="D206">
        <v>3</v>
      </c>
      <c r="E206" t="s">
        <v>601</v>
      </c>
      <c r="H206" t="str">
        <f t="shared" si="8"/>
        <v/>
      </c>
    </row>
    <row r="207" spans="1:9">
      <c r="A207" s="31">
        <v>3.1</v>
      </c>
      <c r="B207" s="109" t="str">
        <f t="shared" si="7"/>
        <v>514</v>
      </c>
      <c r="C207">
        <v>51</v>
      </c>
      <c r="D207">
        <v>4</v>
      </c>
      <c r="E207" t="s">
        <v>202</v>
      </c>
      <c r="H207" t="str">
        <f t="shared" si="8"/>
        <v/>
      </c>
    </row>
    <row r="208" spans="1:9">
      <c r="A208" s="31">
        <v>3.2</v>
      </c>
      <c r="B208" s="109" t="str">
        <f t="shared" ref="B208:B271" si="9">_xlfn.CONCAT(C208,D208)</f>
        <v>521</v>
      </c>
      <c r="C208">
        <v>52</v>
      </c>
      <c r="D208">
        <v>1</v>
      </c>
      <c r="E208" t="s">
        <v>201</v>
      </c>
      <c r="H208" t="str">
        <f t="shared" si="8"/>
        <v/>
      </c>
    </row>
    <row r="209" spans="1:9">
      <c r="A209" s="31">
        <v>3.2</v>
      </c>
      <c r="B209" s="109" t="str">
        <f t="shared" si="9"/>
        <v>522</v>
      </c>
      <c r="C209">
        <v>52</v>
      </c>
      <c r="D209">
        <v>2</v>
      </c>
      <c r="E209" t="s">
        <v>241</v>
      </c>
      <c r="H209" t="str">
        <f t="shared" si="8"/>
        <v>Si</v>
      </c>
      <c r="I209" t="s">
        <v>362</v>
      </c>
    </row>
    <row r="210" spans="1:9">
      <c r="A210" s="31">
        <v>3.2</v>
      </c>
      <c r="B210" s="109" t="str">
        <f t="shared" si="9"/>
        <v>523</v>
      </c>
      <c r="C210">
        <v>52</v>
      </c>
      <c r="D210">
        <v>3</v>
      </c>
      <c r="E210" t="s">
        <v>601</v>
      </c>
      <c r="H210" t="str">
        <f t="shared" si="8"/>
        <v/>
      </c>
    </row>
    <row r="211" spans="1:9">
      <c r="A211" s="31">
        <v>3.2</v>
      </c>
      <c r="B211" s="109" t="str">
        <f t="shared" si="9"/>
        <v>524</v>
      </c>
      <c r="C211">
        <v>52</v>
      </c>
      <c r="D211">
        <v>4</v>
      </c>
      <c r="E211" t="s">
        <v>202</v>
      </c>
      <c r="H211" t="str">
        <f t="shared" si="8"/>
        <v/>
      </c>
    </row>
    <row r="212" spans="1:9">
      <c r="A212" s="31">
        <v>3.2</v>
      </c>
      <c r="B212" s="109" t="str">
        <f t="shared" si="9"/>
        <v>531</v>
      </c>
      <c r="C212">
        <v>53</v>
      </c>
      <c r="D212">
        <v>1</v>
      </c>
      <c r="E212" t="s">
        <v>242</v>
      </c>
      <c r="H212" t="s">
        <v>18</v>
      </c>
      <c r="I212" t="s">
        <v>350</v>
      </c>
    </row>
    <row r="213" spans="1:9">
      <c r="A213" s="31">
        <v>3.2</v>
      </c>
      <c r="B213" s="109" t="str">
        <f t="shared" si="9"/>
        <v>532</v>
      </c>
      <c r="C213">
        <v>53</v>
      </c>
      <c r="D213">
        <v>2</v>
      </c>
      <c r="E213" t="s">
        <v>201</v>
      </c>
    </row>
    <row r="214" spans="1:9">
      <c r="A214" s="31">
        <v>3.2</v>
      </c>
      <c r="B214" s="109" t="str">
        <f t="shared" si="9"/>
        <v>533</v>
      </c>
      <c r="C214">
        <v>53</v>
      </c>
      <c r="D214">
        <v>3</v>
      </c>
      <c r="E214" t="s">
        <v>601</v>
      </c>
      <c r="H214" t="str">
        <f t="shared" si="8"/>
        <v/>
      </c>
    </row>
    <row r="215" spans="1:9">
      <c r="A215" s="31">
        <v>3.2</v>
      </c>
      <c r="B215" s="109" t="str">
        <f t="shared" si="9"/>
        <v>534</v>
      </c>
      <c r="C215">
        <v>53</v>
      </c>
      <c r="D215">
        <v>4</v>
      </c>
      <c r="E215" t="s">
        <v>202</v>
      </c>
      <c r="H215" t="str">
        <f t="shared" si="8"/>
        <v/>
      </c>
    </row>
    <row r="216" spans="1:9">
      <c r="A216" s="31">
        <v>3.2</v>
      </c>
      <c r="B216" s="109" t="str">
        <f t="shared" si="9"/>
        <v>541</v>
      </c>
      <c r="C216">
        <v>54</v>
      </c>
      <c r="D216">
        <v>1</v>
      </c>
      <c r="E216" t="s">
        <v>201</v>
      </c>
      <c r="H216" t="str">
        <f t="shared" si="8"/>
        <v/>
      </c>
    </row>
    <row r="217" spans="1:9">
      <c r="A217" s="31">
        <v>3.2</v>
      </c>
      <c r="B217" s="109" t="str">
        <f t="shared" si="9"/>
        <v>542</v>
      </c>
      <c r="C217">
        <v>54</v>
      </c>
      <c r="D217">
        <v>2</v>
      </c>
      <c r="E217" t="s">
        <v>243</v>
      </c>
      <c r="H217" t="str">
        <f t="shared" si="8"/>
        <v>Si</v>
      </c>
      <c r="I217" t="s">
        <v>350</v>
      </c>
    </row>
    <row r="218" spans="1:9">
      <c r="A218" s="31">
        <v>3.2</v>
      </c>
      <c r="B218" s="109" t="str">
        <f t="shared" si="9"/>
        <v>543</v>
      </c>
      <c r="C218">
        <v>54</v>
      </c>
      <c r="D218">
        <v>3</v>
      </c>
      <c r="E218" t="s">
        <v>601</v>
      </c>
      <c r="H218" t="str">
        <f t="shared" si="8"/>
        <v/>
      </c>
    </row>
    <row r="219" spans="1:9">
      <c r="A219" s="31">
        <v>3.2</v>
      </c>
      <c r="B219" s="109" t="str">
        <f t="shared" si="9"/>
        <v>544</v>
      </c>
      <c r="C219">
        <v>54</v>
      </c>
      <c r="D219">
        <v>4</v>
      </c>
      <c r="E219" t="s">
        <v>202</v>
      </c>
      <c r="H219" t="str">
        <f t="shared" si="8"/>
        <v/>
      </c>
    </row>
    <row r="220" spans="1:9">
      <c r="A220" s="31">
        <v>3.2</v>
      </c>
      <c r="B220" s="109" t="str">
        <f t="shared" si="9"/>
        <v>551</v>
      </c>
      <c r="C220">
        <v>55</v>
      </c>
      <c r="D220">
        <v>1</v>
      </c>
      <c r="E220" t="s">
        <v>201</v>
      </c>
      <c r="H220" t="str">
        <f t="shared" si="8"/>
        <v/>
      </c>
    </row>
    <row r="221" spans="1:9">
      <c r="A221" s="31">
        <v>3.2</v>
      </c>
      <c r="B221" s="109" t="str">
        <f t="shared" si="9"/>
        <v>552</v>
      </c>
      <c r="C221">
        <v>55</v>
      </c>
      <c r="D221">
        <v>2</v>
      </c>
      <c r="E221" t="s">
        <v>244</v>
      </c>
      <c r="H221" t="str">
        <f t="shared" si="8"/>
        <v>Si</v>
      </c>
      <c r="I221" t="s">
        <v>362</v>
      </c>
    </row>
    <row r="222" spans="1:9">
      <c r="A222" s="31">
        <v>3.2</v>
      </c>
      <c r="B222" s="109" t="str">
        <f t="shared" si="9"/>
        <v>553</v>
      </c>
      <c r="C222">
        <v>55</v>
      </c>
      <c r="D222">
        <v>3</v>
      </c>
      <c r="E222" t="s">
        <v>601</v>
      </c>
      <c r="H222" t="str">
        <f t="shared" si="8"/>
        <v/>
      </c>
    </row>
    <row r="223" spans="1:9">
      <c r="A223" s="31">
        <v>3.2</v>
      </c>
      <c r="B223" s="109" t="str">
        <f t="shared" si="9"/>
        <v>554</v>
      </c>
      <c r="C223">
        <v>55</v>
      </c>
      <c r="D223">
        <v>4</v>
      </c>
      <c r="E223" t="s">
        <v>202</v>
      </c>
      <c r="H223" t="str">
        <f t="shared" si="8"/>
        <v/>
      </c>
    </row>
    <row r="224" spans="1:9">
      <c r="A224" s="31">
        <v>3.2</v>
      </c>
      <c r="B224" s="109" t="str">
        <f t="shared" si="9"/>
        <v>561</v>
      </c>
      <c r="C224">
        <v>56</v>
      </c>
      <c r="D224">
        <v>1</v>
      </c>
      <c r="E224" t="s">
        <v>201</v>
      </c>
      <c r="H224" t="str">
        <f t="shared" si="8"/>
        <v/>
      </c>
    </row>
    <row r="225" spans="1:9">
      <c r="A225" s="31">
        <v>3.2</v>
      </c>
      <c r="B225" s="109" t="str">
        <f t="shared" si="9"/>
        <v>562</v>
      </c>
      <c r="C225">
        <v>56</v>
      </c>
      <c r="D225">
        <v>2</v>
      </c>
      <c r="E225" t="s">
        <v>245</v>
      </c>
      <c r="H225" t="str">
        <f t="shared" si="8"/>
        <v>Si</v>
      </c>
      <c r="I225" t="s">
        <v>362</v>
      </c>
    </row>
    <row r="226" spans="1:9">
      <c r="A226" s="31">
        <v>3.2</v>
      </c>
      <c r="B226" s="109" t="str">
        <f t="shared" si="9"/>
        <v>563</v>
      </c>
      <c r="C226">
        <v>56</v>
      </c>
      <c r="D226">
        <v>3</v>
      </c>
      <c r="E226" t="s">
        <v>601</v>
      </c>
      <c r="H226" t="str">
        <f t="shared" si="8"/>
        <v/>
      </c>
    </row>
    <row r="227" spans="1:9">
      <c r="A227" s="31">
        <v>3.2</v>
      </c>
      <c r="B227" s="109" t="str">
        <f t="shared" si="9"/>
        <v>564</v>
      </c>
      <c r="C227">
        <v>56</v>
      </c>
      <c r="D227">
        <v>4</v>
      </c>
      <c r="E227" t="s">
        <v>202</v>
      </c>
      <c r="H227" t="str">
        <f t="shared" si="8"/>
        <v/>
      </c>
    </row>
    <row r="228" spans="1:9">
      <c r="A228" s="31">
        <v>3.2</v>
      </c>
      <c r="B228" s="109" t="str">
        <f t="shared" si="9"/>
        <v>571</v>
      </c>
      <c r="C228">
        <v>57</v>
      </c>
      <c r="D228">
        <v>1</v>
      </c>
      <c r="E228" t="s">
        <v>201</v>
      </c>
      <c r="H228" t="str">
        <f t="shared" si="8"/>
        <v/>
      </c>
    </row>
    <row r="229" spans="1:9">
      <c r="A229" s="31">
        <v>3.2</v>
      </c>
      <c r="B229" s="109" t="str">
        <f t="shared" si="9"/>
        <v>572</v>
      </c>
      <c r="C229">
        <v>57</v>
      </c>
      <c r="D229">
        <v>2</v>
      </c>
      <c r="E229" t="s">
        <v>199</v>
      </c>
      <c r="H229" t="str">
        <f t="shared" si="8"/>
        <v>Si</v>
      </c>
      <c r="I229" t="s">
        <v>200</v>
      </c>
    </row>
    <row r="230" spans="1:9">
      <c r="A230" s="31">
        <v>3.2</v>
      </c>
      <c r="B230" s="109" t="str">
        <f t="shared" si="9"/>
        <v>573</v>
      </c>
      <c r="C230">
        <v>57</v>
      </c>
      <c r="D230">
        <v>3</v>
      </c>
      <c r="E230" t="s">
        <v>601</v>
      </c>
      <c r="H230" t="str">
        <f t="shared" si="8"/>
        <v/>
      </c>
    </row>
    <row r="231" spans="1:9">
      <c r="A231" s="31">
        <v>3.2</v>
      </c>
      <c r="B231" s="109" t="str">
        <f t="shared" si="9"/>
        <v>574</v>
      </c>
      <c r="C231">
        <v>57</v>
      </c>
      <c r="D231">
        <v>4</v>
      </c>
      <c r="E231" t="s">
        <v>202</v>
      </c>
      <c r="H231" t="str">
        <f t="shared" si="8"/>
        <v/>
      </c>
    </row>
    <row r="232" spans="1:9">
      <c r="A232" s="31">
        <v>3.3</v>
      </c>
      <c r="B232" s="109" t="str">
        <f t="shared" si="9"/>
        <v>581</v>
      </c>
      <c r="C232">
        <v>58</v>
      </c>
      <c r="D232">
        <v>1</v>
      </c>
      <c r="E232" t="s">
        <v>201</v>
      </c>
      <c r="H232" t="str">
        <f t="shared" si="8"/>
        <v/>
      </c>
    </row>
    <row r="233" spans="1:9">
      <c r="A233" s="31">
        <v>3.3</v>
      </c>
      <c r="B233" s="109" t="str">
        <f t="shared" si="9"/>
        <v>582</v>
      </c>
      <c r="C233">
        <v>58</v>
      </c>
      <c r="D233">
        <v>2</v>
      </c>
      <c r="E233" t="s">
        <v>246</v>
      </c>
      <c r="H233" t="str">
        <f t="shared" si="8"/>
        <v>Si</v>
      </c>
      <c r="I233" t="s">
        <v>348</v>
      </c>
    </row>
    <row r="234" spans="1:9">
      <c r="A234" s="31">
        <v>3.3</v>
      </c>
      <c r="B234" s="109" t="str">
        <f t="shared" si="9"/>
        <v>583</v>
      </c>
      <c r="C234">
        <v>58</v>
      </c>
      <c r="D234">
        <v>3</v>
      </c>
      <c r="E234" t="s">
        <v>601</v>
      </c>
      <c r="H234" t="str">
        <f t="shared" si="8"/>
        <v/>
      </c>
    </row>
    <row r="235" spans="1:9">
      <c r="A235" s="31">
        <v>3.3</v>
      </c>
      <c r="B235" s="109" t="str">
        <f t="shared" si="9"/>
        <v>584</v>
      </c>
      <c r="C235">
        <v>58</v>
      </c>
      <c r="D235">
        <v>4</v>
      </c>
      <c r="E235" t="s">
        <v>202</v>
      </c>
      <c r="H235" t="str">
        <f t="shared" si="8"/>
        <v/>
      </c>
    </row>
    <row r="236" spans="1:9">
      <c r="A236" s="31">
        <v>3.3</v>
      </c>
      <c r="B236" s="109" t="str">
        <f t="shared" si="9"/>
        <v>591</v>
      </c>
      <c r="C236">
        <v>59</v>
      </c>
      <c r="D236">
        <v>1</v>
      </c>
      <c r="E236" t="s">
        <v>201</v>
      </c>
      <c r="H236" t="str">
        <f t="shared" si="8"/>
        <v/>
      </c>
    </row>
    <row r="237" spans="1:9">
      <c r="A237" s="31">
        <v>3.3</v>
      </c>
      <c r="B237" s="109" t="str">
        <f t="shared" si="9"/>
        <v>592</v>
      </c>
      <c r="C237">
        <v>59</v>
      </c>
      <c r="D237">
        <v>2</v>
      </c>
      <c r="E237" t="s">
        <v>247</v>
      </c>
      <c r="H237" t="str">
        <f t="shared" si="8"/>
        <v>Si</v>
      </c>
      <c r="I237" t="s">
        <v>354</v>
      </c>
    </row>
    <row r="238" spans="1:9">
      <c r="A238" s="31">
        <v>3.3</v>
      </c>
      <c r="B238" s="109" t="str">
        <f t="shared" si="9"/>
        <v>593</v>
      </c>
      <c r="C238">
        <v>59</v>
      </c>
      <c r="D238">
        <v>3</v>
      </c>
      <c r="E238" t="s">
        <v>601</v>
      </c>
      <c r="H238" t="str">
        <f t="shared" si="8"/>
        <v/>
      </c>
    </row>
    <row r="239" spans="1:9">
      <c r="A239" s="31">
        <v>3.3</v>
      </c>
      <c r="B239" s="109" t="str">
        <f t="shared" si="9"/>
        <v>594</v>
      </c>
      <c r="C239">
        <v>59</v>
      </c>
      <c r="D239">
        <v>4</v>
      </c>
      <c r="E239" t="s">
        <v>202</v>
      </c>
      <c r="H239" t="str">
        <f t="shared" si="8"/>
        <v/>
      </c>
    </row>
    <row r="240" spans="1:9">
      <c r="A240" s="31">
        <v>3.4</v>
      </c>
      <c r="B240" s="109" t="str">
        <f t="shared" si="9"/>
        <v>601</v>
      </c>
      <c r="C240">
        <v>60</v>
      </c>
      <c r="D240">
        <v>1</v>
      </c>
      <c r="E240" t="s">
        <v>248</v>
      </c>
      <c r="H240" t="s">
        <v>18</v>
      </c>
      <c r="I240" t="s">
        <v>359</v>
      </c>
    </row>
    <row r="241" spans="1:9">
      <c r="A241" s="31">
        <v>3.4</v>
      </c>
      <c r="B241" s="109" t="str">
        <f t="shared" si="9"/>
        <v>602</v>
      </c>
      <c r="C241">
        <v>60</v>
      </c>
      <c r="D241">
        <v>2</v>
      </c>
      <c r="E241" t="s">
        <v>201</v>
      </c>
    </row>
    <row r="242" spans="1:9">
      <c r="A242" s="31">
        <v>3.4</v>
      </c>
      <c r="B242" s="109" t="str">
        <f t="shared" si="9"/>
        <v>603</v>
      </c>
      <c r="C242">
        <v>60</v>
      </c>
      <c r="D242">
        <v>3</v>
      </c>
      <c r="E242" t="s">
        <v>601</v>
      </c>
      <c r="H242" t="str">
        <f t="shared" si="8"/>
        <v/>
      </c>
    </row>
    <row r="243" spans="1:9">
      <c r="A243" s="31">
        <v>3.4</v>
      </c>
      <c r="B243" s="109" t="str">
        <f t="shared" si="9"/>
        <v>604</v>
      </c>
      <c r="C243">
        <v>60</v>
      </c>
      <c r="D243">
        <v>4</v>
      </c>
      <c r="E243" t="s">
        <v>202</v>
      </c>
      <c r="H243" t="str">
        <f t="shared" si="8"/>
        <v/>
      </c>
    </row>
    <row r="244" spans="1:9">
      <c r="A244" s="31">
        <v>3.5</v>
      </c>
      <c r="B244" s="109" t="str">
        <f t="shared" si="9"/>
        <v>611</v>
      </c>
      <c r="C244">
        <v>61</v>
      </c>
      <c r="D244">
        <v>1</v>
      </c>
      <c r="E244" t="s">
        <v>201</v>
      </c>
      <c r="H244" t="str">
        <f t="shared" si="8"/>
        <v/>
      </c>
    </row>
    <row r="245" spans="1:9">
      <c r="A245" s="31">
        <v>3.5</v>
      </c>
      <c r="B245" s="109" t="str">
        <f t="shared" si="9"/>
        <v>612</v>
      </c>
      <c r="C245">
        <v>61</v>
      </c>
      <c r="D245">
        <v>2</v>
      </c>
      <c r="E245" t="s">
        <v>249</v>
      </c>
      <c r="H245" t="str">
        <f t="shared" si="8"/>
        <v>Si</v>
      </c>
      <c r="I245" t="s">
        <v>361</v>
      </c>
    </row>
    <row r="246" spans="1:9">
      <c r="A246" s="31">
        <v>3.5</v>
      </c>
      <c r="B246" s="109" t="str">
        <f t="shared" si="9"/>
        <v>613</v>
      </c>
      <c r="C246">
        <v>61</v>
      </c>
      <c r="D246">
        <v>3</v>
      </c>
      <c r="E246" t="s">
        <v>601</v>
      </c>
      <c r="H246" t="str">
        <f t="shared" si="8"/>
        <v/>
      </c>
    </row>
    <row r="247" spans="1:9">
      <c r="A247" s="31">
        <v>3.5</v>
      </c>
      <c r="B247" s="109" t="str">
        <f t="shared" si="9"/>
        <v>614</v>
      </c>
      <c r="C247">
        <v>61</v>
      </c>
      <c r="D247">
        <v>4</v>
      </c>
      <c r="E247" t="s">
        <v>202</v>
      </c>
      <c r="H247" t="str">
        <f t="shared" si="8"/>
        <v/>
      </c>
    </row>
    <row r="248" spans="1:9">
      <c r="A248" s="31">
        <v>3.5</v>
      </c>
      <c r="B248" s="109" t="str">
        <f t="shared" si="9"/>
        <v>621</v>
      </c>
      <c r="C248">
        <v>62</v>
      </c>
      <c r="D248">
        <v>1</v>
      </c>
      <c r="E248" t="s">
        <v>201</v>
      </c>
      <c r="H248" t="str">
        <f t="shared" si="8"/>
        <v/>
      </c>
    </row>
    <row r="249" spans="1:9">
      <c r="A249" s="31">
        <v>3.5</v>
      </c>
      <c r="B249" s="109" t="str">
        <f t="shared" si="9"/>
        <v>622</v>
      </c>
      <c r="C249">
        <v>62</v>
      </c>
      <c r="D249">
        <v>2</v>
      </c>
      <c r="E249" t="s">
        <v>250</v>
      </c>
      <c r="H249" t="str">
        <f t="shared" si="8"/>
        <v>Si</v>
      </c>
      <c r="I249" t="s">
        <v>363</v>
      </c>
    </row>
    <row r="250" spans="1:9">
      <c r="A250" s="31">
        <v>3.5</v>
      </c>
      <c r="B250" s="109" t="str">
        <f t="shared" si="9"/>
        <v>623</v>
      </c>
      <c r="C250">
        <v>62</v>
      </c>
      <c r="D250">
        <v>3</v>
      </c>
      <c r="E250" t="s">
        <v>601</v>
      </c>
      <c r="H250" t="str">
        <f t="shared" si="8"/>
        <v/>
      </c>
    </row>
    <row r="251" spans="1:9">
      <c r="A251" s="31">
        <v>3.5</v>
      </c>
      <c r="B251" s="109" t="str">
        <f t="shared" si="9"/>
        <v>624</v>
      </c>
      <c r="C251">
        <v>62</v>
      </c>
      <c r="D251">
        <v>4</v>
      </c>
      <c r="E251" t="s">
        <v>202</v>
      </c>
      <c r="H251" t="str">
        <f t="shared" si="8"/>
        <v/>
      </c>
    </row>
    <row r="252" spans="1:9">
      <c r="A252" s="31">
        <v>3.5</v>
      </c>
      <c r="B252" s="109" t="str">
        <f t="shared" si="9"/>
        <v>631</v>
      </c>
      <c r="C252">
        <v>63</v>
      </c>
      <c r="D252">
        <v>1</v>
      </c>
      <c r="E252" t="s">
        <v>201</v>
      </c>
      <c r="H252" t="str">
        <f t="shared" si="8"/>
        <v/>
      </c>
    </row>
    <row r="253" spans="1:9">
      <c r="A253" s="31">
        <v>3.5</v>
      </c>
      <c r="B253" s="109" t="str">
        <f t="shared" si="9"/>
        <v>632</v>
      </c>
      <c r="C253">
        <v>63</v>
      </c>
      <c r="D253">
        <v>2</v>
      </c>
      <c r="E253" t="s">
        <v>251</v>
      </c>
      <c r="H253" t="str">
        <f t="shared" si="8"/>
        <v>Si</v>
      </c>
      <c r="I253" t="s">
        <v>350</v>
      </c>
    </row>
    <row r="254" spans="1:9">
      <c r="A254" s="31">
        <v>3.5</v>
      </c>
      <c r="B254" s="109" t="str">
        <f t="shared" si="9"/>
        <v>633</v>
      </c>
      <c r="C254">
        <v>63</v>
      </c>
      <c r="D254">
        <v>3</v>
      </c>
      <c r="E254" t="s">
        <v>601</v>
      </c>
      <c r="H254" t="str">
        <f t="shared" si="8"/>
        <v/>
      </c>
    </row>
    <row r="255" spans="1:9">
      <c r="A255" s="31">
        <v>3.5</v>
      </c>
      <c r="B255" s="109" t="str">
        <f t="shared" si="9"/>
        <v>634</v>
      </c>
      <c r="C255">
        <v>63</v>
      </c>
      <c r="D255">
        <v>4</v>
      </c>
      <c r="E255" t="s">
        <v>202</v>
      </c>
      <c r="H255" t="str">
        <f t="shared" si="8"/>
        <v/>
      </c>
    </row>
    <row r="256" spans="1:9">
      <c r="A256" s="31">
        <v>3.6</v>
      </c>
      <c r="B256" s="109" t="str">
        <f t="shared" si="9"/>
        <v>641</v>
      </c>
      <c r="C256">
        <v>64</v>
      </c>
      <c r="D256">
        <v>1</v>
      </c>
      <c r="E256" t="s">
        <v>201</v>
      </c>
      <c r="H256" t="str">
        <f t="shared" si="8"/>
        <v/>
      </c>
    </row>
    <row r="257" spans="1:9">
      <c r="A257" s="31">
        <v>3.6</v>
      </c>
      <c r="B257" s="109" t="str">
        <f t="shared" si="9"/>
        <v>642</v>
      </c>
      <c r="C257">
        <v>64</v>
      </c>
      <c r="D257">
        <v>2</v>
      </c>
      <c r="E257" t="s">
        <v>252</v>
      </c>
      <c r="H257" t="str">
        <f t="shared" si="8"/>
        <v>Si</v>
      </c>
      <c r="I257" t="s">
        <v>362</v>
      </c>
    </row>
    <row r="258" spans="1:9">
      <c r="A258" s="31">
        <v>3.6</v>
      </c>
      <c r="B258" s="109" t="str">
        <f t="shared" si="9"/>
        <v>643</v>
      </c>
      <c r="C258">
        <v>64</v>
      </c>
      <c r="D258">
        <v>3</v>
      </c>
      <c r="E258" t="s">
        <v>601</v>
      </c>
      <c r="H258" t="str">
        <f t="shared" si="8"/>
        <v/>
      </c>
    </row>
    <row r="259" spans="1:9">
      <c r="A259" s="31">
        <v>3.6</v>
      </c>
      <c r="B259" s="109" t="str">
        <f t="shared" si="9"/>
        <v>644</v>
      </c>
      <c r="C259">
        <v>64</v>
      </c>
      <c r="D259">
        <v>4</v>
      </c>
      <c r="E259" t="s">
        <v>202</v>
      </c>
      <c r="H259" t="str">
        <f t="shared" si="8"/>
        <v/>
      </c>
    </row>
    <row r="260" spans="1:9">
      <c r="A260" s="31">
        <v>3.6</v>
      </c>
      <c r="B260" s="109" t="str">
        <f t="shared" si="9"/>
        <v>651</v>
      </c>
      <c r="C260">
        <v>65</v>
      </c>
      <c r="D260">
        <v>1</v>
      </c>
      <c r="E260" t="s">
        <v>201</v>
      </c>
      <c r="H260" t="str">
        <f t="shared" si="8"/>
        <v/>
      </c>
    </row>
    <row r="261" spans="1:9">
      <c r="A261" s="31">
        <v>3.6</v>
      </c>
      <c r="B261" s="109" t="str">
        <f t="shared" si="9"/>
        <v>652</v>
      </c>
      <c r="C261">
        <v>65</v>
      </c>
      <c r="D261">
        <v>2</v>
      </c>
      <c r="E261" t="s">
        <v>253</v>
      </c>
      <c r="H261" t="str">
        <f t="shared" ref="H261:H324" si="10">IF(D261=2,"Si","")</f>
        <v>Si</v>
      </c>
      <c r="I261" t="s">
        <v>350</v>
      </c>
    </row>
    <row r="262" spans="1:9">
      <c r="A262" s="31">
        <v>3.6</v>
      </c>
      <c r="B262" s="109" t="str">
        <f t="shared" si="9"/>
        <v>653</v>
      </c>
      <c r="C262">
        <v>65</v>
      </c>
      <c r="D262">
        <v>3</v>
      </c>
      <c r="E262" t="s">
        <v>601</v>
      </c>
      <c r="H262" t="str">
        <f t="shared" si="10"/>
        <v/>
      </c>
    </row>
    <row r="263" spans="1:9">
      <c r="A263" s="31">
        <v>3.6</v>
      </c>
      <c r="B263" s="109" t="str">
        <f t="shared" si="9"/>
        <v>654</v>
      </c>
      <c r="C263">
        <v>65</v>
      </c>
      <c r="D263">
        <v>4</v>
      </c>
      <c r="E263" t="s">
        <v>202</v>
      </c>
      <c r="G263" t="s">
        <v>9</v>
      </c>
      <c r="H263" t="str">
        <f t="shared" si="10"/>
        <v/>
      </c>
    </row>
    <row r="264" spans="1:9">
      <c r="A264" s="31">
        <v>4.0999999999999996</v>
      </c>
      <c r="B264" s="109" t="str">
        <f t="shared" si="9"/>
        <v>661</v>
      </c>
      <c r="C264">
        <v>66</v>
      </c>
      <c r="D264">
        <v>1</v>
      </c>
      <c r="E264" t="s">
        <v>201</v>
      </c>
      <c r="H264" t="str">
        <f t="shared" si="10"/>
        <v/>
      </c>
    </row>
    <row r="265" spans="1:9">
      <c r="A265" s="31">
        <v>4.0999999999999996</v>
      </c>
      <c r="B265" s="109" t="str">
        <f t="shared" si="9"/>
        <v>662</v>
      </c>
      <c r="C265">
        <v>66</v>
      </c>
      <c r="D265">
        <v>2</v>
      </c>
      <c r="E265" t="s">
        <v>254</v>
      </c>
      <c r="H265" t="str">
        <f t="shared" si="10"/>
        <v>Si</v>
      </c>
      <c r="I265" t="s">
        <v>348</v>
      </c>
    </row>
    <row r="266" spans="1:9">
      <c r="A266" s="31">
        <v>4.0999999999999996</v>
      </c>
      <c r="B266" s="109" t="str">
        <f t="shared" si="9"/>
        <v>663</v>
      </c>
      <c r="C266">
        <v>66</v>
      </c>
      <c r="D266">
        <v>3</v>
      </c>
      <c r="E266" t="s">
        <v>601</v>
      </c>
      <c r="H266" t="str">
        <f t="shared" si="10"/>
        <v/>
      </c>
    </row>
    <row r="267" spans="1:9">
      <c r="A267" s="31">
        <v>4.0999999999999996</v>
      </c>
      <c r="B267" s="109" t="str">
        <f t="shared" si="9"/>
        <v>664</v>
      </c>
      <c r="C267">
        <v>66</v>
      </c>
      <c r="D267">
        <v>4</v>
      </c>
      <c r="E267" t="s">
        <v>202</v>
      </c>
      <c r="H267" t="str">
        <f t="shared" si="10"/>
        <v/>
      </c>
    </row>
    <row r="268" spans="1:9">
      <c r="A268" s="31">
        <v>4.0999999999999996</v>
      </c>
      <c r="B268" s="109" t="str">
        <f t="shared" si="9"/>
        <v>671</v>
      </c>
      <c r="C268">
        <v>67</v>
      </c>
      <c r="D268">
        <v>1</v>
      </c>
      <c r="E268" t="s">
        <v>201</v>
      </c>
      <c r="H268" t="str">
        <f t="shared" si="10"/>
        <v/>
      </c>
    </row>
    <row r="269" spans="1:9">
      <c r="A269" s="31">
        <v>4.0999999999999996</v>
      </c>
      <c r="B269" s="109" t="str">
        <f t="shared" si="9"/>
        <v>672</v>
      </c>
      <c r="C269">
        <v>67</v>
      </c>
      <c r="D269">
        <v>2</v>
      </c>
      <c r="E269" t="s">
        <v>255</v>
      </c>
      <c r="H269" t="str">
        <f t="shared" si="10"/>
        <v>Si</v>
      </c>
      <c r="I269" t="s">
        <v>349</v>
      </c>
    </row>
    <row r="270" spans="1:9">
      <c r="A270" s="31">
        <v>4.0999999999999996</v>
      </c>
      <c r="B270" s="109" t="str">
        <f t="shared" si="9"/>
        <v>673</v>
      </c>
      <c r="C270">
        <v>67</v>
      </c>
      <c r="D270">
        <v>3</v>
      </c>
      <c r="E270" t="s">
        <v>601</v>
      </c>
      <c r="H270" t="str">
        <f t="shared" si="10"/>
        <v/>
      </c>
    </row>
    <row r="271" spans="1:9">
      <c r="A271" s="31">
        <v>4.0999999999999996</v>
      </c>
      <c r="B271" s="109" t="str">
        <f t="shared" si="9"/>
        <v>674</v>
      </c>
      <c r="C271">
        <v>67</v>
      </c>
      <c r="D271">
        <v>4</v>
      </c>
      <c r="E271" t="s">
        <v>202</v>
      </c>
      <c r="H271" t="str">
        <f t="shared" si="10"/>
        <v/>
      </c>
    </row>
    <row r="272" spans="1:9">
      <c r="A272" s="31">
        <v>4.0999999999999996</v>
      </c>
      <c r="B272" s="109" t="str">
        <f t="shared" ref="B272:B335" si="11">_xlfn.CONCAT(C272,D272)</f>
        <v>681</v>
      </c>
      <c r="C272">
        <v>68</v>
      </c>
      <c r="D272">
        <v>1</v>
      </c>
      <c r="E272" t="s">
        <v>201</v>
      </c>
      <c r="H272" t="str">
        <f t="shared" si="10"/>
        <v/>
      </c>
    </row>
    <row r="273" spans="1:9">
      <c r="A273" s="31">
        <v>4.0999999999999996</v>
      </c>
      <c r="B273" s="109" t="str">
        <f t="shared" si="11"/>
        <v>682</v>
      </c>
      <c r="C273">
        <v>68</v>
      </c>
      <c r="D273">
        <v>2</v>
      </c>
      <c r="E273" t="s">
        <v>256</v>
      </c>
      <c r="H273" t="str">
        <f t="shared" si="10"/>
        <v>Si</v>
      </c>
      <c r="I273" t="s">
        <v>349</v>
      </c>
    </row>
    <row r="274" spans="1:9">
      <c r="A274" s="31">
        <v>4.0999999999999996</v>
      </c>
      <c r="B274" s="109" t="str">
        <f t="shared" si="11"/>
        <v>683</v>
      </c>
      <c r="C274">
        <v>68</v>
      </c>
      <c r="D274">
        <v>3</v>
      </c>
      <c r="E274" t="s">
        <v>601</v>
      </c>
      <c r="H274" t="str">
        <f t="shared" si="10"/>
        <v/>
      </c>
    </row>
    <row r="275" spans="1:9">
      <c r="A275" s="31">
        <v>4.0999999999999996</v>
      </c>
      <c r="B275" s="109" t="str">
        <f t="shared" si="11"/>
        <v>684</v>
      </c>
      <c r="C275">
        <v>68</v>
      </c>
      <c r="D275">
        <v>4</v>
      </c>
      <c r="E275" t="s">
        <v>202</v>
      </c>
      <c r="H275" t="str">
        <f t="shared" si="10"/>
        <v/>
      </c>
    </row>
    <row r="276" spans="1:9">
      <c r="A276" s="31">
        <v>4.2</v>
      </c>
      <c r="B276" s="109" t="str">
        <f t="shared" si="11"/>
        <v>691</v>
      </c>
      <c r="C276">
        <v>69</v>
      </c>
      <c r="D276">
        <v>1</v>
      </c>
      <c r="E276" t="s">
        <v>201</v>
      </c>
      <c r="H276" t="str">
        <f t="shared" si="10"/>
        <v/>
      </c>
    </row>
    <row r="277" spans="1:9">
      <c r="A277" s="31">
        <v>4.2</v>
      </c>
      <c r="B277" s="109" t="str">
        <f t="shared" si="11"/>
        <v>692</v>
      </c>
      <c r="C277">
        <v>69</v>
      </c>
      <c r="D277">
        <v>2</v>
      </c>
      <c r="E277" t="s">
        <v>257</v>
      </c>
      <c r="H277" t="str">
        <f t="shared" si="10"/>
        <v>Si</v>
      </c>
      <c r="I277" t="s">
        <v>362</v>
      </c>
    </row>
    <row r="278" spans="1:9">
      <c r="A278" s="31">
        <v>4.2</v>
      </c>
      <c r="B278" s="109" t="str">
        <f t="shared" si="11"/>
        <v>693</v>
      </c>
      <c r="C278">
        <v>69</v>
      </c>
      <c r="D278">
        <v>3</v>
      </c>
      <c r="E278" t="s">
        <v>601</v>
      </c>
      <c r="H278" t="str">
        <f t="shared" si="10"/>
        <v/>
      </c>
    </row>
    <row r="279" spans="1:9">
      <c r="A279" s="31">
        <v>4.2</v>
      </c>
      <c r="B279" s="109" t="str">
        <f t="shared" si="11"/>
        <v>694</v>
      </c>
      <c r="C279">
        <v>69</v>
      </c>
      <c r="D279">
        <v>4</v>
      </c>
      <c r="E279" t="s">
        <v>202</v>
      </c>
      <c r="H279" t="str">
        <f t="shared" si="10"/>
        <v/>
      </c>
    </row>
    <row r="280" spans="1:9">
      <c r="A280" s="31">
        <v>4.2</v>
      </c>
      <c r="B280" s="109" t="str">
        <f t="shared" si="11"/>
        <v>701</v>
      </c>
      <c r="C280">
        <v>70</v>
      </c>
      <c r="D280">
        <v>1</v>
      </c>
      <c r="E280" t="s">
        <v>258</v>
      </c>
      <c r="H280" t="s">
        <v>18</v>
      </c>
      <c r="I280" t="s">
        <v>350</v>
      </c>
    </row>
    <row r="281" spans="1:9">
      <c r="A281" s="31">
        <v>4.2</v>
      </c>
      <c r="B281" s="109" t="str">
        <f t="shared" si="11"/>
        <v>702</v>
      </c>
      <c r="C281">
        <v>70</v>
      </c>
      <c r="D281">
        <v>2</v>
      </c>
      <c r="E281" t="s">
        <v>201</v>
      </c>
    </row>
    <row r="282" spans="1:9">
      <c r="A282" s="31">
        <v>4.2</v>
      </c>
      <c r="B282" s="109" t="str">
        <f t="shared" si="11"/>
        <v>703</v>
      </c>
      <c r="C282">
        <v>70</v>
      </c>
      <c r="D282">
        <v>3</v>
      </c>
      <c r="E282" t="s">
        <v>601</v>
      </c>
      <c r="H282" t="str">
        <f t="shared" si="10"/>
        <v/>
      </c>
    </row>
    <row r="283" spans="1:9">
      <c r="A283" s="31">
        <v>4.2</v>
      </c>
      <c r="B283" s="109" t="str">
        <f t="shared" si="11"/>
        <v>704</v>
      </c>
      <c r="C283">
        <v>70</v>
      </c>
      <c r="D283">
        <v>4</v>
      </c>
      <c r="E283" t="s">
        <v>202</v>
      </c>
      <c r="H283" t="str">
        <f t="shared" si="10"/>
        <v/>
      </c>
    </row>
    <row r="284" spans="1:9">
      <c r="A284" s="31">
        <v>4.2</v>
      </c>
      <c r="B284" s="109" t="str">
        <f t="shared" si="11"/>
        <v>711</v>
      </c>
      <c r="C284">
        <v>71</v>
      </c>
      <c r="D284">
        <v>1</v>
      </c>
      <c r="E284" t="s">
        <v>201</v>
      </c>
      <c r="H284" t="str">
        <f t="shared" si="10"/>
        <v/>
      </c>
    </row>
    <row r="285" spans="1:9">
      <c r="A285" s="31">
        <v>4.2</v>
      </c>
      <c r="B285" s="109" t="str">
        <f t="shared" si="11"/>
        <v>712</v>
      </c>
      <c r="C285">
        <v>71</v>
      </c>
      <c r="D285">
        <v>2</v>
      </c>
      <c r="E285" t="s">
        <v>259</v>
      </c>
      <c r="H285" t="str">
        <f t="shared" si="10"/>
        <v>Si</v>
      </c>
      <c r="I285" t="s">
        <v>350</v>
      </c>
    </row>
    <row r="286" spans="1:9">
      <c r="A286" s="31">
        <v>4.2</v>
      </c>
      <c r="B286" s="109" t="str">
        <f t="shared" si="11"/>
        <v>713</v>
      </c>
      <c r="C286">
        <v>71</v>
      </c>
      <c r="D286">
        <v>3</v>
      </c>
      <c r="E286" t="s">
        <v>601</v>
      </c>
      <c r="H286" t="str">
        <f t="shared" si="10"/>
        <v/>
      </c>
    </row>
    <row r="287" spans="1:9">
      <c r="A287" s="31">
        <v>4.2</v>
      </c>
      <c r="B287" s="109" t="str">
        <f t="shared" si="11"/>
        <v>714</v>
      </c>
      <c r="C287">
        <v>71</v>
      </c>
      <c r="D287">
        <v>4</v>
      </c>
      <c r="E287" t="s">
        <v>202</v>
      </c>
      <c r="H287" t="str">
        <f t="shared" si="10"/>
        <v/>
      </c>
    </row>
    <row r="288" spans="1:9">
      <c r="A288" s="31">
        <v>4.2</v>
      </c>
      <c r="B288" s="109" t="str">
        <f t="shared" si="11"/>
        <v>721</v>
      </c>
      <c r="C288">
        <v>72</v>
      </c>
      <c r="D288">
        <v>1</v>
      </c>
      <c r="E288" t="s">
        <v>201</v>
      </c>
      <c r="H288" t="str">
        <f t="shared" si="10"/>
        <v/>
      </c>
    </row>
    <row r="289" spans="1:9">
      <c r="A289" s="31">
        <v>4.2</v>
      </c>
      <c r="B289" s="109" t="str">
        <f t="shared" si="11"/>
        <v>722</v>
      </c>
      <c r="C289">
        <v>72</v>
      </c>
      <c r="D289">
        <v>2</v>
      </c>
      <c r="E289" t="s">
        <v>610</v>
      </c>
      <c r="H289" t="str">
        <f t="shared" si="10"/>
        <v>Si</v>
      </c>
      <c r="I289" t="s">
        <v>364</v>
      </c>
    </row>
    <row r="290" spans="1:9">
      <c r="A290" s="31">
        <v>4.2</v>
      </c>
      <c r="B290" s="109" t="str">
        <f t="shared" si="11"/>
        <v>723</v>
      </c>
      <c r="C290">
        <v>72</v>
      </c>
      <c r="D290">
        <v>3</v>
      </c>
      <c r="E290" t="s">
        <v>601</v>
      </c>
      <c r="H290" t="str">
        <f t="shared" si="10"/>
        <v/>
      </c>
    </row>
    <row r="291" spans="1:9">
      <c r="A291" s="31">
        <v>4.2</v>
      </c>
      <c r="B291" s="109" t="str">
        <f t="shared" si="11"/>
        <v>724</v>
      </c>
      <c r="C291">
        <v>72</v>
      </c>
      <c r="D291">
        <v>4</v>
      </c>
      <c r="E291" t="s">
        <v>202</v>
      </c>
      <c r="H291" t="str">
        <f t="shared" si="10"/>
        <v/>
      </c>
    </row>
    <row r="292" spans="1:9">
      <c r="A292" s="31">
        <v>4.3</v>
      </c>
      <c r="B292" s="109" t="str">
        <f t="shared" si="11"/>
        <v>731</v>
      </c>
      <c r="C292">
        <v>73</v>
      </c>
      <c r="D292">
        <v>1</v>
      </c>
      <c r="E292" t="s">
        <v>201</v>
      </c>
      <c r="H292" t="str">
        <f t="shared" si="10"/>
        <v/>
      </c>
    </row>
    <row r="293" spans="1:9">
      <c r="A293" s="31">
        <v>4.3</v>
      </c>
      <c r="B293" s="109" t="str">
        <f t="shared" si="11"/>
        <v>732</v>
      </c>
      <c r="C293">
        <v>73</v>
      </c>
      <c r="D293">
        <v>2</v>
      </c>
      <c r="E293" t="s">
        <v>260</v>
      </c>
      <c r="H293" t="str">
        <f t="shared" si="10"/>
        <v>Si</v>
      </c>
      <c r="I293" t="s">
        <v>355</v>
      </c>
    </row>
    <row r="294" spans="1:9">
      <c r="A294" s="31">
        <v>4.3</v>
      </c>
      <c r="B294" s="109" t="str">
        <f t="shared" si="11"/>
        <v>733</v>
      </c>
      <c r="C294">
        <v>73</v>
      </c>
      <c r="D294">
        <v>3</v>
      </c>
      <c r="E294" t="s">
        <v>601</v>
      </c>
      <c r="H294" t="str">
        <f t="shared" si="10"/>
        <v/>
      </c>
    </row>
    <row r="295" spans="1:9">
      <c r="A295" s="31">
        <v>4.3</v>
      </c>
      <c r="B295" s="109" t="str">
        <f t="shared" si="11"/>
        <v>734</v>
      </c>
      <c r="C295">
        <v>73</v>
      </c>
      <c r="D295">
        <v>4</v>
      </c>
      <c r="E295" t="s">
        <v>202</v>
      </c>
      <c r="H295" t="str">
        <f t="shared" si="10"/>
        <v/>
      </c>
    </row>
    <row r="296" spans="1:9">
      <c r="A296" s="31">
        <v>4.4000000000000004</v>
      </c>
      <c r="B296" s="109" t="str">
        <f t="shared" si="11"/>
        <v>741</v>
      </c>
      <c r="C296">
        <v>74</v>
      </c>
      <c r="D296">
        <v>1</v>
      </c>
      <c r="E296" t="s">
        <v>201</v>
      </c>
      <c r="H296" t="str">
        <f t="shared" si="10"/>
        <v/>
      </c>
    </row>
    <row r="297" spans="1:9">
      <c r="A297" s="31">
        <v>4.4000000000000004</v>
      </c>
      <c r="B297" s="109" t="str">
        <f t="shared" si="11"/>
        <v>742</v>
      </c>
      <c r="C297">
        <v>74</v>
      </c>
      <c r="D297">
        <v>2</v>
      </c>
      <c r="E297" t="s">
        <v>261</v>
      </c>
      <c r="H297" t="str">
        <f t="shared" si="10"/>
        <v>Si</v>
      </c>
      <c r="I297" t="s">
        <v>363</v>
      </c>
    </row>
    <row r="298" spans="1:9">
      <c r="A298" s="31">
        <v>4.4000000000000004</v>
      </c>
      <c r="B298" s="109" t="str">
        <f t="shared" si="11"/>
        <v>743</v>
      </c>
      <c r="C298">
        <v>74</v>
      </c>
      <c r="D298">
        <v>3</v>
      </c>
      <c r="E298" t="s">
        <v>601</v>
      </c>
      <c r="H298" t="str">
        <f t="shared" si="10"/>
        <v/>
      </c>
    </row>
    <row r="299" spans="1:9">
      <c r="A299" s="31">
        <v>4.4000000000000004</v>
      </c>
      <c r="B299" s="109" t="str">
        <f t="shared" si="11"/>
        <v>744</v>
      </c>
      <c r="C299">
        <v>74</v>
      </c>
      <c r="D299">
        <v>4</v>
      </c>
      <c r="E299" t="s">
        <v>202</v>
      </c>
      <c r="H299" t="str">
        <f t="shared" si="10"/>
        <v/>
      </c>
    </row>
    <row r="300" spans="1:9">
      <c r="A300" s="31">
        <v>4.5</v>
      </c>
      <c r="B300" s="109" t="str">
        <f t="shared" si="11"/>
        <v>751</v>
      </c>
      <c r="C300">
        <v>75</v>
      </c>
      <c r="D300">
        <v>1</v>
      </c>
      <c r="E300" t="s">
        <v>201</v>
      </c>
      <c r="H300" t="str">
        <f t="shared" si="10"/>
        <v/>
      </c>
    </row>
    <row r="301" spans="1:9">
      <c r="A301" s="31">
        <v>4.5</v>
      </c>
      <c r="B301" s="109" t="str">
        <f t="shared" si="11"/>
        <v>752</v>
      </c>
      <c r="C301">
        <v>75</v>
      </c>
      <c r="D301">
        <v>2</v>
      </c>
      <c r="E301" t="s">
        <v>262</v>
      </c>
      <c r="H301" t="str">
        <f t="shared" si="10"/>
        <v>Si</v>
      </c>
      <c r="I301" t="s">
        <v>354</v>
      </c>
    </row>
    <row r="302" spans="1:9">
      <c r="A302" s="31">
        <v>4.5</v>
      </c>
      <c r="B302" s="109" t="str">
        <f t="shared" si="11"/>
        <v>753</v>
      </c>
      <c r="C302">
        <v>75</v>
      </c>
      <c r="D302">
        <v>3</v>
      </c>
      <c r="E302" t="s">
        <v>601</v>
      </c>
      <c r="H302" t="str">
        <f t="shared" si="10"/>
        <v/>
      </c>
    </row>
    <row r="303" spans="1:9">
      <c r="A303" s="31">
        <v>4.5</v>
      </c>
      <c r="B303" s="109" t="str">
        <f t="shared" si="11"/>
        <v>754</v>
      </c>
      <c r="C303">
        <v>75</v>
      </c>
      <c r="D303">
        <v>4</v>
      </c>
      <c r="E303" t="s">
        <v>202</v>
      </c>
      <c r="H303" t="str">
        <f t="shared" si="10"/>
        <v/>
      </c>
    </row>
    <row r="304" spans="1:9">
      <c r="A304" s="31">
        <v>4.5</v>
      </c>
      <c r="B304" s="109" t="str">
        <f t="shared" si="11"/>
        <v>761</v>
      </c>
      <c r="C304">
        <v>76</v>
      </c>
      <c r="D304">
        <v>1</v>
      </c>
      <c r="E304" t="s">
        <v>201</v>
      </c>
      <c r="H304" t="str">
        <f t="shared" si="10"/>
        <v/>
      </c>
    </row>
    <row r="305" spans="1:9">
      <c r="A305" s="31">
        <v>4.5</v>
      </c>
      <c r="B305" s="109" t="str">
        <f t="shared" si="11"/>
        <v>762</v>
      </c>
      <c r="C305">
        <v>76</v>
      </c>
      <c r="D305">
        <v>2</v>
      </c>
      <c r="E305" t="s">
        <v>263</v>
      </c>
      <c r="H305" t="str">
        <f t="shared" si="10"/>
        <v>Si</v>
      </c>
      <c r="I305" t="s">
        <v>350</v>
      </c>
    </row>
    <row r="306" spans="1:9">
      <c r="A306" s="31">
        <v>4.5</v>
      </c>
      <c r="B306" s="109" t="str">
        <f t="shared" si="11"/>
        <v>763</v>
      </c>
      <c r="C306">
        <v>76</v>
      </c>
      <c r="D306">
        <v>3</v>
      </c>
      <c r="E306" t="s">
        <v>601</v>
      </c>
      <c r="H306" t="str">
        <f t="shared" si="10"/>
        <v/>
      </c>
    </row>
    <row r="307" spans="1:9">
      <c r="A307" s="31">
        <v>4.5</v>
      </c>
      <c r="B307" s="109" t="str">
        <f t="shared" si="11"/>
        <v>764</v>
      </c>
      <c r="C307">
        <v>76</v>
      </c>
      <c r="D307">
        <v>4</v>
      </c>
      <c r="E307" t="s">
        <v>202</v>
      </c>
      <c r="H307" t="str">
        <f t="shared" si="10"/>
        <v/>
      </c>
    </row>
    <row r="308" spans="1:9">
      <c r="A308" s="31">
        <v>4.5</v>
      </c>
      <c r="B308" s="109" t="str">
        <f t="shared" si="11"/>
        <v>771</v>
      </c>
      <c r="C308">
        <v>77</v>
      </c>
      <c r="D308">
        <v>1</v>
      </c>
      <c r="E308" t="s">
        <v>201</v>
      </c>
      <c r="H308" t="str">
        <f t="shared" si="10"/>
        <v/>
      </c>
    </row>
    <row r="309" spans="1:9">
      <c r="A309" s="31">
        <v>4.5</v>
      </c>
      <c r="B309" s="109" t="str">
        <f t="shared" si="11"/>
        <v>772</v>
      </c>
      <c r="C309">
        <v>77</v>
      </c>
      <c r="D309">
        <v>2</v>
      </c>
      <c r="E309" t="s">
        <v>264</v>
      </c>
      <c r="H309" t="str">
        <f t="shared" si="10"/>
        <v>Si</v>
      </c>
      <c r="I309" t="s">
        <v>350</v>
      </c>
    </row>
    <row r="310" spans="1:9">
      <c r="A310" s="31">
        <v>4.5</v>
      </c>
      <c r="B310" s="109" t="str">
        <f t="shared" si="11"/>
        <v>773</v>
      </c>
      <c r="C310">
        <v>77</v>
      </c>
      <c r="D310">
        <v>3</v>
      </c>
      <c r="E310" t="s">
        <v>601</v>
      </c>
      <c r="H310" t="str">
        <f t="shared" si="10"/>
        <v/>
      </c>
    </row>
    <row r="311" spans="1:9">
      <c r="A311" s="31">
        <v>4.5</v>
      </c>
      <c r="B311" s="109" t="str">
        <f t="shared" si="11"/>
        <v>774</v>
      </c>
      <c r="C311">
        <v>77</v>
      </c>
      <c r="D311">
        <v>4</v>
      </c>
      <c r="E311" t="s">
        <v>202</v>
      </c>
      <c r="H311" t="str">
        <f t="shared" si="10"/>
        <v/>
      </c>
    </row>
    <row r="312" spans="1:9">
      <c r="A312" s="31">
        <v>4.5999999999999996</v>
      </c>
      <c r="B312" s="109" t="str">
        <f t="shared" si="11"/>
        <v>781</v>
      </c>
      <c r="C312">
        <v>78</v>
      </c>
      <c r="D312">
        <v>1</v>
      </c>
      <c r="E312" t="s">
        <v>201</v>
      </c>
      <c r="H312" t="str">
        <f t="shared" si="10"/>
        <v/>
      </c>
    </row>
    <row r="313" spans="1:9">
      <c r="A313" s="31">
        <v>4.5999999999999996</v>
      </c>
      <c r="B313" s="109" t="str">
        <f t="shared" si="11"/>
        <v>782</v>
      </c>
      <c r="C313">
        <v>78</v>
      </c>
      <c r="D313">
        <v>2</v>
      </c>
      <c r="E313" t="s">
        <v>265</v>
      </c>
      <c r="H313" t="str">
        <f t="shared" si="10"/>
        <v>Si</v>
      </c>
      <c r="I313" t="s">
        <v>360</v>
      </c>
    </row>
    <row r="314" spans="1:9">
      <c r="A314" s="31">
        <v>4.5999999999999996</v>
      </c>
      <c r="B314" s="109" t="str">
        <f t="shared" si="11"/>
        <v>783</v>
      </c>
      <c r="C314">
        <v>78</v>
      </c>
      <c r="D314">
        <v>3</v>
      </c>
      <c r="E314" t="s">
        <v>601</v>
      </c>
      <c r="H314" t="str">
        <f t="shared" si="10"/>
        <v/>
      </c>
    </row>
    <row r="315" spans="1:9">
      <c r="A315" s="31">
        <v>4.5999999999999996</v>
      </c>
      <c r="B315" s="109" t="str">
        <f t="shared" si="11"/>
        <v>784</v>
      </c>
      <c r="C315">
        <v>78</v>
      </c>
      <c r="D315">
        <v>4</v>
      </c>
      <c r="E315" t="s">
        <v>202</v>
      </c>
      <c r="H315" t="str">
        <f t="shared" si="10"/>
        <v/>
      </c>
    </row>
    <row r="316" spans="1:9">
      <c r="A316" s="31">
        <v>4.5999999999999996</v>
      </c>
      <c r="B316" s="109" t="str">
        <f t="shared" si="11"/>
        <v>791</v>
      </c>
      <c r="C316">
        <v>79</v>
      </c>
      <c r="D316">
        <v>1</v>
      </c>
      <c r="E316" t="s">
        <v>201</v>
      </c>
      <c r="H316" t="str">
        <f t="shared" si="10"/>
        <v/>
      </c>
    </row>
    <row r="317" spans="1:9">
      <c r="A317" s="31">
        <v>4.5999999999999996</v>
      </c>
      <c r="B317" s="109" t="str">
        <f t="shared" si="11"/>
        <v>792</v>
      </c>
      <c r="C317">
        <v>79</v>
      </c>
      <c r="D317">
        <v>2</v>
      </c>
      <c r="E317" t="s">
        <v>266</v>
      </c>
      <c r="H317" t="str">
        <f t="shared" si="10"/>
        <v>Si</v>
      </c>
      <c r="I317" t="s">
        <v>350</v>
      </c>
    </row>
    <row r="318" spans="1:9">
      <c r="A318" s="31">
        <v>4.5999999999999996</v>
      </c>
      <c r="B318" s="109" t="str">
        <f t="shared" si="11"/>
        <v>793</v>
      </c>
      <c r="C318">
        <v>79</v>
      </c>
      <c r="D318">
        <v>3</v>
      </c>
      <c r="E318" t="s">
        <v>601</v>
      </c>
      <c r="H318" t="str">
        <f t="shared" si="10"/>
        <v/>
      </c>
    </row>
    <row r="319" spans="1:9">
      <c r="A319" s="31">
        <v>4.5999999999999996</v>
      </c>
      <c r="B319" s="109" t="str">
        <f t="shared" si="11"/>
        <v>794</v>
      </c>
      <c r="C319">
        <v>79</v>
      </c>
      <c r="D319">
        <v>4</v>
      </c>
      <c r="E319" t="s">
        <v>202</v>
      </c>
      <c r="H319" t="str">
        <f t="shared" si="10"/>
        <v/>
      </c>
    </row>
    <row r="320" spans="1:9">
      <c r="A320" s="31">
        <v>4.5999999999999996</v>
      </c>
      <c r="B320" s="109" t="str">
        <f t="shared" si="11"/>
        <v>801</v>
      </c>
      <c r="C320">
        <v>80</v>
      </c>
      <c r="D320">
        <v>1</v>
      </c>
      <c r="E320" t="s">
        <v>201</v>
      </c>
      <c r="H320" t="str">
        <f t="shared" si="10"/>
        <v/>
      </c>
    </row>
    <row r="321" spans="1:9">
      <c r="A321" s="31">
        <v>4.5999999999999996</v>
      </c>
      <c r="B321" s="109" t="str">
        <f t="shared" si="11"/>
        <v>802</v>
      </c>
      <c r="C321">
        <v>80</v>
      </c>
      <c r="D321">
        <v>2</v>
      </c>
      <c r="E321" t="s">
        <v>267</v>
      </c>
      <c r="H321" t="str">
        <f t="shared" si="10"/>
        <v>Si</v>
      </c>
      <c r="I321" t="s">
        <v>354</v>
      </c>
    </row>
    <row r="322" spans="1:9">
      <c r="A322" s="31">
        <v>4.5999999999999996</v>
      </c>
      <c r="B322" s="109" t="str">
        <f t="shared" si="11"/>
        <v>803</v>
      </c>
      <c r="C322">
        <v>80</v>
      </c>
      <c r="D322">
        <v>3</v>
      </c>
      <c r="E322" t="s">
        <v>601</v>
      </c>
      <c r="H322" t="str">
        <f t="shared" si="10"/>
        <v/>
      </c>
    </row>
    <row r="323" spans="1:9">
      <c r="A323" s="31">
        <v>4.5999999999999996</v>
      </c>
      <c r="B323" s="109" t="str">
        <f t="shared" si="11"/>
        <v>804</v>
      </c>
      <c r="C323">
        <v>80</v>
      </c>
      <c r="D323">
        <v>4</v>
      </c>
      <c r="E323" t="s">
        <v>202</v>
      </c>
      <c r="H323" t="str">
        <f t="shared" si="10"/>
        <v/>
      </c>
    </row>
    <row r="324" spans="1:9">
      <c r="A324" s="31">
        <v>4.5999999999999996</v>
      </c>
      <c r="B324" s="109" t="str">
        <f t="shared" si="11"/>
        <v>811</v>
      </c>
      <c r="C324">
        <v>81</v>
      </c>
      <c r="D324">
        <v>1</v>
      </c>
      <c r="E324" t="s">
        <v>201</v>
      </c>
      <c r="H324" t="str">
        <f t="shared" si="10"/>
        <v/>
      </c>
    </row>
    <row r="325" spans="1:9">
      <c r="A325" s="31">
        <v>4.5999999999999996</v>
      </c>
      <c r="B325" s="109" t="str">
        <f t="shared" si="11"/>
        <v>812</v>
      </c>
      <c r="C325">
        <v>81</v>
      </c>
      <c r="D325">
        <v>2</v>
      </c>
      <c r="E325" t="s">
        <v>268</v>
      </c>
      <c r="H325" t="str">
        <f t="shared" ref="H325:H388" si="12">IF(D325=2,"Si","")</f>
        <v>Si</v>
      </c>
      <c r="I325" t="s">
        <v>355</v>
      </c>
    </row>
    <row r="326" spans="1:9">
      <c r="A326" s="31">
        <v>4.5999999999999996</v>
      </c>
      <c r="B326" s="109" t="str">
        <f t="shared" si="11"/>
        <v>813</v>
      </c>
      <c r="C326">
        <v>81</v>
      </c>
      <c r="D326">
        <v>3</v>
      </c>
      <c r="E326" t="s">
        <v>601</v>
      </c>
      <c r="H326" t="str">
        <f t="shared" si="12"/>
        <v/>
      </c>
    </row>
    <row r="327" spans="1:9">
      <c r="A327" s="31">
        <v>4.5999999999999996</v>
      </c>
      <c r="B327" s="109" t="str">
        <f t="shared" si="11"/>
        <v>814</v>
      </c>
      <c r="C327">
        <v>81</v>
      </c>
      <c r="D327">
        <v>4</v>
      </c>
      <c r="E327" t="s">
        <v>202</v>
      </c>
      <c r="H327" t="str">
        <f t="shared" si="12"/>
        <v/>
      </c>
    </row>
    <row r="328" spans="1:9">
      <c r="A328" s="31">
        <v>4.5999999999999996</v>
      </c>
      <c r="B328" s="109" t="str">
        <f t="shared" si="11"/>
        <v>821</v>
      </c>
      <c r="C328">
        <v>82</v>
      </c>
      <c r="D328">
        <v>1</v>
      </c>
      <c r="E328" t="s">
        <v>201</v>
      </c>
      <c r="H328" t="str">
        <f t="shared" si="12"/>
        <v/>
      </c>
    </row>
    <row r="329" spans="1:9">
      <c r="A329" s="31">
        <v>4.5999999999999996</v>
      </c>
      <c r="B329" s="109" t="str">
        <f t="shared" si="11"/>
        <v>822</v>
      </c>
      <c r="C329">
        <v>82</v>
      </c>
      <c r="D329">
        <v>2</v>
      </c>
      <c r="E329" t="s">
        <v>269</v>
      </c>
      <c r="H329" t="str">
        <f t="shared" si="12"/>
        <v>Si</v>
      </c>
      <c r="I329" t="s">
        <v>350</v>
      </c>
    </row>
    <row r="330" spans="1:9">
      <c r="A330" s="31">
        <v>4.5999999999999996</v>
      </c>
      <c r="B330" s="109" t="str">
        <f t="shared" si="11"/>
        <v>823</v>
      </c>
      <c r="C330">
        <v>82</v>
      </c>
      <c r="D330">
        <v>3</v>
      </c>
      <c r="E330" t="s">
        <v>601</v>
      </c>
      <c r="H330" t="str">
        <f t="shared" si="12"/>
        <v/>
      </c>
    </row>
    <row r="331" spans="1:9">
      <c r="A331" s="31">
        <v>4.5999999999999996</v>
      </c>
      <c r="B331" s="109" t="str">
        <f t="shared" si="11"/>
        <v>824</v>
      </c>
      <c r="C331">
        <v>82</v>
      </c>
      <c r="D331">
        <v>4</v>
      </c>
      <c r="E331" t="s">
        <v>202</v>
      </c>
      <c r="H331" t="str">
        <f t="shared" si="12"/>
        <v/>
      </c>
    </row>
    <row r="332" spans="1:9">
      <c r="A332" s="31">
        <v>4.7</v>
      </c>
      <c r="B332" s="109" t="str">
        <f t="shared" si="11"/>
        <v>831</v>
      </c>
      <c r="C332">
        <v>83</v>
      </c>
      <c r="D332">
        <v>1</v>
      </c>
      <c r="E332" t="s">
        <v>201</v>
      </c>
      <c r="H332" t="str">
        <f t="shared" si="12"/>
        <v/>
      </c>
    </row>
    <row r="333" spans="1:9">
      <c r="A333" s="31">
        <v>4.7</v>
      </c>
      <c r="B333" s="109" t="str">
        <f t="shared" si="11"/>
        <v>832</v>
      </c>
      <c r="C333">
        <v>83</v>
      </c>
      <c r="D333">
        <v>2</v>
      </c>
      <c r="E333" t="s">
        <v>270</v>
      </c>
      <c r="H333" t="str">
        <f t="shared" si="12"/>
        <v>Si</v>
      </c>
      <c r="I333" t="s">
        <v>363</v>
      </c>
    </row>
    <row r="334" spans="1:9">
      <c r="A334" s="31">
        <v>4.7</v>
      </c>
      <c r="B334" s="109" t="str">
        <f t="shared" si="11"/>
        <v>833</v>
      </c>
      <c r="C334">
        <v>83</v>
      </c>
      <c r="D334">
        <v>3</v>
      </c>
      <c r="E334" t="s">
        <v>601</v>
      </c>
      <c r="H334" t="str">
        <f t="shared" si="12"/>
        <v/>
      </c>
    </row>
    <row r="335" spans="1:9">
      <c r="A335" s="31">
        <v>4.7</v>
      </c>
      <c r="B335" s="109" t="str">
        <f t="shared" si="11"/>
        <v>834</v>
      </c>
      <c r="C335">
        <v>83</v>
      </c>
      <c r="D335">
        <v>4</v>
      </c>
      <c r="E335" t="s">
        <v>202</v>
      </c>
      <c r="H335" t="str">
        <f t="shared" si="12"/>
        <v/>
      </c>
    </row>
    <row r="336" spans="1:9">
      <c r="A336" s="31">
        <v>4.7</v>
      </c>
      <c r="B336" s="109" t="str">
        <f t="shared" ref="B336:B399" si="13">_xlfn.CONCAT(C336,D336)</f>
        <v>841</v>
      </c>
      <c r="C336">
        <v>84</v>
      </c>
      <c r="D336">
        <v>1</v>
      </c>
      <c r="E336" t="s">
        <v>201</v>
      </c>
      <c r="H336" t="str">
        <f t="shared" si="12"/>
        <v/>
      </c>
    </row>
    <row r="337" spans="1:9">
      <c r="A337" s="31">
        <v>4.7</v>
      </c>
      <c r="B337" s="109" t="str">
        <f t="shared" si="13"/>
        <v>842</v>
      </c>
      <c r="C337">
        <v>84</v>
      </c>
      <c r="D337">
        <v>2</v>
      </c>
      <c r="E337" t="s">
        <v>271</v>
      </c>
      <c r="H337" t="str">
        <f t="shared" si="12"/>
        <v>Si</v>
      </c>
      <c r="I337" t="s">
        <v>355</v>
      </c>
    </row>
    <row r="338" spans="1:9">
      <c r="A338" s="31">
        <v>4.7</v>
      </c>
      <c r="B338" s="109" t="str">
        <f t="shared" si="13"/>
        <v>843</v>
      </c>
      <c r="C338">
        <v>84</v>
      </c>
      <c r="D338">
        <v>3</v>
      </c>
      <c r="E338" t="s">
        <v>601</v>
      </c>
      <c r="H338" t="str">
        <f t="shared" si="12"/>
        <v/>
      </c>
    </row>
    <row r="339" spans="1:9">
      <c r="A339" s="31">
        <v>4.7</v>
      </c>
      <c r="B339" s="109" t="str">
        <f t="shared" si="13"/>
        <v>844</v>
      </c>
      <c r="C339">
        <v>84</v>
      </c>
      <c r="D339">
        <v>4</v>
      </c>
      <c r="E339" t="s">
        <v>202</v>
      </c>
      <c r="H339" t="str">
        <f t="shared" si="12"/>
        <v/>
      </c>
    </row>
    <row r="340" spans="1:9">
      <c r="A340" s="31">
        <v>4.7</v>
      </c>
      <c r="B340" s="109" t="str">
        <f t="shared" si="13"/>
        <v>851</v>
      </c>
      <c r="C340">
        <v>85</v>
      </c>
      <c r="D340">
        <v>1</v>
      </c>
      <c r="E340" t="s">
        <v>201</v>
      </c>
      <c r="H340" t="str">
        <f t="shared" si="12"/>
        <v/>
      </c>
    </row>
    <row r="341" spans="1:9">
      <c r="A341" s="31">
        <v>4.7</v>
      </c>
      <c r="B341" s="109" t="str">
        <f t="shared" si="13"/>
        <v>852</v>
      </c>
      <c r="C341">
        <v>85</v>
      </c>
      <c r="D341">
        <v>2</v>
      </c>
      <c r="E341" t="s">
        <v>272</v>
      </c>
      <c r="H341" t="str">
        <f t="shared" si="12"/>
        <v>Si</v>
      </c>
      <c r="I341" t="s">
        <v>350</v>
      </c>
    </row>
    <row r="342" spans="1:9">
      <c r="A342" s="31">
        <v>4.7</v>
      </c>
      <c r="B342" s="109" t="str">
        <f t="shared" si="13"/>
        <v>853</v>
      </c>
      <c r="C342">
        <v>85</v>
      </c>
      <c r="D342">
        <v>3</v>
      </c>
      <c r="E342" t="s">
        <v>601</v>
      </c>
      <c r="H342" t="str">
        <f t="shared" si="12"/>
        <v/>
      </c>
    </row>
    <row r="343" spans="1:9">
      <c r="A343" s="31">
        <v>4.7</v>
      </c>
      <c r="B343" s="109" t="str">
        <f t="shared" si="13"/>
        <v>854</v>
      </c>
      <c r="C343">
        <v>85</v>
      </c>
      <c r="D343">
        <v>4</v>
      </c>
      <c r="E343" t="s">
        <v>202</v>
      </c>
      <c r="H343" t="str">
        <f t="shared" si="12"/>
        <v/>
      </c>
    </row>
    <row r="344" spans="1:9">
      <c r="A344" s="31">
        <v>4.8</v>
      </c>
      <c r="B344" s="109" t="str">
        <f t="shared" si="13"/>
        <v>861</v>
      </c>
      <c r="C344">
        <v>86</v>
      </c>
      <c r="D344">
        <v>1</v>
      </c>
      <c r="E344" t="s">
        <v>201</v>
      </c>
      <c r="H344" t="str">
        <f t="shared" si="12"/>
        <v/>
      </c>
    </row>
    <row r="345" spans="1:9">
      <c r="A345" s="31">
        <v>4.8</v>
      </c>
      <c r="B345" s="109" t="str">
        <f t="shared" si="13"/>
        <v>862</v>
      </c>
      <c r="C345">
        <v>86</v>
      </c>
      <c r="D345">
        <v>2</v>
      </c>
      <c r="E345" t="s">
        <v>273</v>
      </c>
      <c r="H345" t="str">
        <f t="shared" si="12"/>
        <v>Si</v>
      </c>
      <c r="I345" t="s">
        <v>365</v>
      </c>
    </row>
    <row r="346" spans="1:9">
      <c r="A346" s="31">
        <v>4.8</v>
      </c>
      <c r="B346" s="109" t="str">
        <f t="shared" si="13"/>
        <v>863</v>
      </c>
      <c r="C346">
        <v>86</v>
      </c>
      <c r="D346">
        <v>3</v>
      </c>
      <c r="E346" t="s">
        <v>601</v>
      </c>
      <c r="H346" t="str">
        <f t="shared" si="12"/>
        <v/>
      </c>
    </row>
    <row r="347" spans="1:9">
      <c r="A347" s="31">
        <v>4.8</v>
      </c>
      <c r="B347" s="109" t="str">
        <f t="shared" si="13"/>
        <v>864</v>
      </c>
      <c r="C347">
        <v>86</v>
      </c>
      <c r="D347">
        <v>4</v>
      </c>
      <c r="E347" t="s">
        <v>202</v>
      </c>
      <c r="H347" t="str">
        <f t="shared" si="12"/>
        <v/>
      </c>
    </row>
    <row r="348" spans="1:9">
      <c r="A348" s="31">
        <v>4.8</v>
      </c>
      <c r="B348" s="109" t="str">
        <f t="shared" si="13"/>
        <v>871</v>
      </c>
      <c r="C348">
        <v>87</v>
      </c>
      <c r="D348">
        <v>1</v>
      </c>
      <c r="E348" t="s">
        <v>201</v>
      </c>
      <c r="H348" t="str">
        <f t="shared" si="12"/>
        <v/>
      </c>
    </row>
    <row r="349" spans="1:9">
      <c r="A349" s="31">
        <v>4.8</v>
      </c>
      <c r="B349" s="109" t="str">
        <f t="shared" si="13"/>
        <v>872</v>
      </c>
      <c r="C349">
        <v>87</v>
      </c>
      <c r="D349">
        <v>2</v>
      </c>
      <c r="E349" t="s">
        <v>274</v>
      </c>
      <c r="H349" t="str">
        <f t="shared" si="12"/>
        <v>Si</v>
      </c>
      <c r="I349" t="s">
        <v>350</v>
      </c>
    </row>
    <row r="350" spans="1:9">
      <c r="A350" s="31">
        <v>4.8</v>
      </c>
      <c r="B350" s="109" t="str">
        <f t="shared" si="13"/>
        <v>873</v>
      </c>
      <c r="C350">
        <v>87</v>
      </c>
      <c r="D350">
        <v>3</v>
      </c>
      <c r="E350" t="s">
        <v>601</v>
      </c>
      <c r="H350" t="str">
        <f t="shared" si="12"/>
        <v/>
      </c>
    </row>
    <row r="351" spans="1:9">
      <c r="A351" s="31">
        <v>4.8</v>
      </c>
      <c r="B351" s="109" t="str">
        <f t="shared" si="13"/>
        <v>874</v>
      </c>
      <c r="C351">
        <v>87</v>
      </c>
      <c r="D351">
        <v>4</v>
      </c>
      <c r="E351" t="s">
        <v>202</v>
      </c>
      <c r="H351" t="str">
        <f t="shared" si="12"/>
        <v/>
      </c>
    </row>
    <row r="352" spans="1:9">
      <c r="A352" s="31">
        <v>5.0999999999999996</v>
      </c>
      <c r="B352" s="109" t="str">
        <f t="shared" si="13"/>
        <v>881</v>
      </c>
      <c r="C352">
        <v>88</v>
      </c>
      <c r="D352">
        <v>1</v>
      </c>
      <c r="E352" t="s">
        <v>201</v>
      </c>
      <c r="H352" t="str">
        <f t="shared" si="12"/>
        <v/>
      </c>
    </row>
    <row r="353" spans="1:9">
      <c r="A353" s="31">
        <v>5.0999999999999996</v>
      </c>
      <c r="B353" s="109" t="str">
        <f t="shared" si="13"/>
        <v>882</v>
      </c>
      <c r="C353">
        <v>88</v>
      </c>
      <c r="D353">
        <v>2</v>
      </c>
      <c r="E353" t="s">
        <v>275</v>
      </c>
      <c r="H353" t="str">
        <f t="shared" si="12"/>
        <v>Si</v>
      </c>
      <c r="I353" t="s">
        <v>349</v>
      </c>
    </row>
    <row r="354" spans="1:9">
      <c r="A354" s="31">
        <v>5.0999999999999996</v>
      </c>
      <c r="B354" s="109" t="str">
        <f t="shared" si="13"/>
        <v>883</v>
      </c>
      <c r="C354">
        <v>88</v>
      </c>
      <c r="D354">
        <v>3</v>
      </c>
      <c r="E354" t="s">
        <v>601</v>
      </c>
      <c r="H354" t="str">
        <f t="shared" si="12"/>
        <v/>
      </c>
    </row>
    <row r="355" spans="1:9">
      <c r="A355" s="31">
        <v>5.0999999999999996</v>
      </c>
      <c r="B355" s="109" t="str">
        <f t="shared" si="13"/>
        <v>884</v>
      </c>
      <c r="C355">
        <v>88</v>
      </c>
      <c r="D355">
        <v>4</v>
      </c>
      <c r="E355" t="s">
        <v>202</v>
      </c>
      <c r="H355" t="str">
        <f t="shared" si="12"/>
        <v/>
      </c>
    </row>
    <row r="356" spans="1:9">
      <c r="A356" s="31">
        <v>5.0999999999999996</v>
      </c>
      <c r="B356" s="109" t="str">
        <f t="shared" si="13"/>
        <v>891</v>
      </c>
      <c r="C356">
        <v>89</v>
      </c>
      <c r="D356">
        <v>1</v>
      </c>
      <c r="E356" t="s">
        <v>201</v>
      </c>
      <c r="H356" t="str">
        <f t="shared" si="12"/>
        <v/>
      </c>
    </row>
    <row r="357" spans="1:9">
      <c r="A357" s="31">
        <v>5.0999999999999996</v>
      </c>
      <c r="B357" s="109" t="str">
        <f t="shared" si="13"/>
        <v>892</v>
      </c>
      <c r="C357">
        <v>89</v>
      </c>
      <c r="D357">
        <v>2</v>
      </c>
      <c r="E357" t="s">
        <v>611</v>
      </c>
      <c r="H357" t="str">
        <f t="shared" si="12"/>
        <v>Si</v>
      </c>
      <c r="I357" t="s">
        <v>359</v>
      </c>
    </row>
    <row r="358" spans="1:9">
      <c r="A358" s="31">
        <v>5.0999999999999996</v>
      </c>
      <c r="B358" s="109" t="str">
        <f t="shared" si="13"/>
        <v>893</v>
      </c>
      <c r="C358">
        <v>89</v>
      </c>
      <c r="D358">
        <v>3</v>
      </c>
      <c r="E358" t="s">
        <v>601</v>
      </c>
      <c r="H358" t="str">
        <f t="shared" si="12"/>
        <v/>
      </c>
    </row>
    <row r="359" spans="1:9">
      <c r="A359" s="31">
        <v>5.0999999999999996</v>
      </c>
      <c r="B359" s="109" t="str">
        <f t="shared" si="13"/>
        <v>894</v>
      </c>
      <c r="C359">
        <v>89</v>
      </c>
      <c r="D359">
        <v>4</v>
      </c>
      <c r="E359" t="s">
        <v>202</v>
      </c>
      <c r="H359" t="str">
        <f t="shared" si="12"/>
        <v/>
      </c>
    </row>
    <row r="360" spans="1:9">
      <c r="A360" s="31">
        <v>5.2</v>
      </c>
      <c r="B360" s="109" t="str">
        <f t="shared" si="13"/>
        <v>901</v>
      </c>
      <c r="C360">
        <v>90</v>
      </c>
      <c r="D360">
        <v>1</v>
      </c>
      <c r="E360" t="s">
        <v>201</v>
      </c>
      <c r="H360" t="str">
        <f t="shared" si="12"/>
        <v/>
      </c>
    </row>
    <row r="361" spans="1:9">
      <c r="A361" s="31">
        <v>5.2</v>
      </c>
      <c r="B361" s="109" t="str">
        <f t="shared" si="13"/>
        <v>902</v>
      </c>
      <c r="C361">
        <v>90</v>
      </c>
      <c r="D361">
        <v>2</v>
      </c>
      <c r="E361" t="s">
        <v>635</v>
      </c>
      <c r="H361" t="str">
        <f t="shared" si="12"/>
        <v>Si</v>
      </c>
      <c r="I361" t="s">
        <v>200</v>
      </c>
    </row>
    <row r="362" spans="1:9">
      <c r="A362" s="31">
        <v>5.2</v>
      </c>
      <c r="B362" s="109" t="str">
        <f t="shared" si="13"/>
        <v>903</v>
      </c>
      <c r="C362">
        <v>90</v>
      </c>
      <c r="D362">
        <v>3</v>
      </c>
      <c r="E362" t="s">
        <v>601</v>
      </c>
      <c r="H362" t="str">
        <f t="shared" si="12"/>
        <v/>
      </c>
    </row>
    <row r="363" spans="1:9">
      <c r="A363" s="31">
        <v>5.2</v>
      </c>
      <c r="B363" s="109" t="str">
        <f t="shared" si="13"/>
        <v>904</v>
      </c>
      <c r="C363">
        <v>90</v>
      </c>
      <c r="D363">
        <v>4</v>
      </c>
      <c r="E363" t="s">
        <v>202</v>
      </c>
      <c r="H363" t="str">
        <f t="shared" si="12"/>
        <v/>
      </c>
    </row>
    <row r="364" spans="1:9">
      <c r="A364" s="31">
        <v>5.2</v>
      </c>
      <c r="B364" s="109" t="str">
        <f t="shared" si="13"/>
        <v>911</v>
      </c>
      <c r="C364">
        <v>91</v>
      </c>
      <c r="D364">
        <v>1</v>
      </c>
      <c r="E364" t="s">
        <v>201</v>
      </c>
      <c r="H364" t="str">
        <f t="shared" si="12"/>
        <v/>
      </c>
    </row>
    <row r="365" spans="1:9">
      <c r="A365" s="31">
        <v>5.2</v>
      </c>
      <c r="B365" s="109" t="str">
        <f t="shared" si="13"/>
        <v>912</v>
      </c>
      <c r="C365">
        <v>91</v>
      </c>
      <c r="D365">
        <v>2</v>
      </c>
      <c r="E365" t="s">
        <v>277</v>
      </c>
      <c r="H365" t="str">
        <f t="shared" si="12"/>
        <v>Si</v>
      </c>
      <c r="I365" t="s">
        <v>348</v>
      </c>
    </row>
    <row r="366" spans="1:9">
      <c r="A366" s="31">
        <v>5.2</v>
      </c>
      <c r="B366" s="109" t="str">
        <f t="shared" si="13"/>
        <v>913</v>
      </c>
      <c r="C366">
        <v>91</v>
      </c>
      <c r="D366">
        <v>3</v>
      </c>
      <c r="E366" t="s">
        <v>601</v>
      </c>
      <c r="H366" t="str">
        <f t="shared" si="12"/>
        <v/>
      </c>
    </row>
    <row r="367" spans="1:9">
      <c r="A367" s="31">
        <v>5.2</v>
      </c>
      <c r="B367" s="109" t="str">
        <f t="shared" si="13"/>
        <v>914</v>
      </c>
      <c r="C367">
        <v>91</v>
      </c>
      <c r="D367">
        <v>4</v>
      </c>
      <c r="E367" t="s">
        <v>202</v>
      </c>
      <c r="H367" t="str">
        <f t="shared" si="12"/>
        <v/>
      </c>
    </row>
    <row r="368" spans="1:9">
      <c r="A368" s="31">
        <v>5.2</v>
      </c>
      <c r="B368" s="109" t="str">
        <f t="shared" si="13"/>
        <v>921</v>
      </c>
      <c r="C368">
        <v>92</v>
      </c>
      <c r="D368">
        <v>1</v>
      </c>
      <c r="E368" t="s">
        <v>201</v>
      </c>
      <c r="H368" t="str">
        <f t="shared" si="12"/>
        <v/>
      </c>
    </row>
    <row r="369" spans="1:9">
      <c r="A369" s="31">
        <v>5.2</v>
      </c>
      <c r="B369" s="109" t="str">
        <f t="shared" si="13"/>
        <v>922</v>
      </c>
      <c r="C369">
        <v>92</v>
      </c>
      <c r="D369">
        <v>2</v>
      </c>
      <c r="E369" t="s">
        <v>637</v>
      </c>
      <c r="H369" t="str">
        <f t="shared" si="12"/>
        <v>Si</v>
      </c>
      <c r="I369" t="s">
        <v>200</v>
      </c>
    </row>
    <row r="370" spans="1:9">
      <c r="A370" s="31">
        <v>5.2</v>
      </c>
      <c r="B370" s="109" t="str">
        <f t="shared" si="13"/>
        <v>923</v>
      </c>
      <c r="C370">
        <v>92</v>
      </c>
      <c r="D370">
        <v>3</v>
      </c>
      <c r="E370" t="s">
        <v>601</v>
      </c>
      <c r="H370" t="str">
        <f t="shared" si="12"/>
        <v/>
      </c>
    </row>
    <row r="371" spans="1:9">
      <c r="A371" s="31">
        <v>5.2</v>
      </c>
      <c r="B371" s="109" t="str">
        <f t="shared" si="13"/>
        <v>924</v>
      </c>
      <c r="C371">
        <v>92</v>
      </c>
      <c r="D371">
        <v>4</v>
      </c>
      <c r="E371" t="s">
        <v>202</v>
      </c>
      <c r="H371" t="str">
        <f t="shared" si="12"/>
        <v/>
      </c>
    </row>
    <row r="372" spans="1:9">
      <c r="A372" s="31">
        <v>5.2</v>
      </c>
      <c r="B372" s="109" t="str">
        <f t="shared" si="13"/>
        <v>931</v>
      </c>
      <c r="C372">
        <v>93</v>
      </c>
      <c r="D372">
        <v>1</v>
      </c>
      <c r="E372" t="s">
        <v>201</v>
      </c>
      <c r="H372" t="str">
        <f t="shared" si="12"/>
        <v/>
      </c>
    </row>
    <row r="373" spans="1:9">
      <c r="A373" s="31">
        <v>5.2</v>
      </c>
      <c r="B373" s="109" t="str">
        <f t="shared" si="13"/>
        <v>932</v>
      </c>
      <c r="C373">
        <v>93</v>
      </c>
      <c r="D373">
        <v>2</v>
      </c>
      <c r="E373" t="s">
        <v>278</v>
      </c>
      <c r="H373" t="str">
        <f t="shared" si="12"/>
        <v>Si</v>
      </c>
      <c r="I373" t="s">
        <v>354</v>
      </c>
    </row>
    <row r="374" spans="1:9">
      <c r="A374" s="31">
        <v>5.2</v>
      </c>
      <c r="B374" s="109" t="str">
        <f t="shared" si="13"/>
        <v>933</v>
      </c>
      <c r="C374">
        <v>93</v>
      </c>
      <c r="D374">
        <v>3</v>
      </c>
      <c r="E374" t="s">
        <v>601</v>
      </c>
      <c r="H374" t="str">
        <f t="shared" si="12"/>
        <v/>
      </c>
    </row>
    <row r="375" spans="1:9">
      <c r="A375" s="31">
        <v>5.2</v>
      </c>
      <c r="B375" s="109" t="str">
        <f t="shared" si="13"/>
        <v>934</v>
      </c>
      <c r="C375">
        <v>93</v>
      </c>
      <c r="D375">
        <v>4</v>
      </c>
      <c r="E375" t="s">
        <v>202</v>
      </c>
      <c r="H375" t="str">
        <f t="shared" si="12"/>
        <v/>
      </c>
    </row>
    <row r="376" spans="1:9">
      <c r="A376" s="31">
        <v>5.2</v>
      </c>
      <c r="B376" s="109" t="str">
        <f t="shared" si="13"/>
        <v>941</v>
      </c>
      <c r="C376">
        <v>94</v>
      </c>
      <c r="D376">
        <v>1</v>
      </c>
      <c r="E376" t="s">
        <v>201</v>
      </c>
      <c r="H376" t="str">
        <f t="shared" si="12"/>
        <v/>
      </c>
    </row>
    <row r="377" spans="1:9">
      <c r="A377" s="31">
        <v>5.2</v>
      </c>
      <c r="B377" s="109" t="str">
        <f t="shared" si="13"/>
        <v>942</v>
      </c>
      <c r="C377">
        <v>94</v>
      </c>
      <c r="D377">
        <v>2</v>
      </c>
      <c r="E377" t="s">
        <v>642</v>
      </c>
      <c r="H377" t="str">
        <f t="shared" si="12"/>
        <v>Si</v>
      </c>
      <c r="I377" t="s">
        <v>200</v>
      </c>
    </row>
    <row r="378" spans="1:9">
      <c r="A378" s="31">
        <v>5.2</v>
      </c>
      <c r="B378" s="109" t="str">
        <f t="shared" si="13"/>
        <v>943</v>
      </c>
      <c r="C378">
        <v>94</v>
      </c>
      <c r="D378">
        <v>3</v>
      </c>
      <c r="E378" t="s">
        <v>601</v>
      </c>
      <c r="H378" t="str">
        <f t="shared" si="12"/>
        <v/>
      </c>
    </row>
    <row r="379" spans="1:9">
      <c r="A379" s="31">
        <v>5.2</v>
      </c>
      <c r="B379" s="109" t="str">
        <f t="shared" si="13"/>
        <v>944</v>
      </c>
      <c r="C379">
        <v>94</v>
      </c>
      <c r="D379">
        <v>4</v>
      </c>
      <c r="E379" t="s">
        <v>202</v>
      </c>
      <c r="H379" t="str">
        <f t="shared" si="12"/>
        <v/>
      </c>
    </row>
    <row r="380" spans="1:9">
      <c r="A380" s="31">
        <v>5.2</v>
      </c>
      <c r="B380" s="109" t="str">
        <f t="shared" si="13"/>
        <v>951</v>
      </c>
      <c r="C380">
        <v>95</v>
      </c>
      <c r="D380">
        <v>1</v>
      </c>
      <c r="E380" t="s">
        <v>201</v>
      </c>
      <c r="H380" t="str">
        <f t="shared" si="12"/>
        <v/>
      </c>
    </row>
    <row r="381" spans="1:9">
      <c r="A381" s="31">
        <v>5.2</v>
      </c>
      <c r="B381" s="109" t="str">
        <f t="shared" si="13"/>
        <v>952</v>
      </c>
      <c r="C381">
        <v>95</v>
      </c>
      <c r="D381">
        <v>2</v>
      </c>
      <c r="E381" t="s">
        <v>279</v>
      </c>
      <c r="H381" t="str">
        <f t="shared" si="12"/>
        <v>Si</v>
      </c>
      <c r="I381" t="s">
        <v>348</v>
      </c>
    </row>
    <row r="382" spans="1:9">
      <c r="A382" s="31">
        <v>5.2</v>
      </c>
      <c r="B382" s="109" t="str">
        <f t="shared" si="13"/>
        <v>953</v>
      </c>
      <c r="C382">
        <v>95</v>
      </c>
      <c r="D382">
        <v>3</v>
      </c>
      <c r="E382" t="s">
        <v>601</v>
      </c>
      <c r="H382" t="str">
        <f t="shared" si="12"/>
        <v/>
      </c>
    </row>
    <row r="383" spans="1:9">
      <c r="A383" s="31">
        <v>5.2</v>
      </c>
      <c r="B383" s="109" t="str">
        <f t="shared" si="13"/>
        <v>954</v>
      </c>
      <c r="C383">
        <v>95</v>
      </c>
      <c r="D383">
        <v>4</v>
      </c>
      <c r="E383" t="s">
        <v>202</v>
      </c>
      <c r="H383" t="str">
        <f t="shared" si="12"/>
        <v/>
      </c>
    </row>
    <row r="384" spans="1:9">
      <c r="A384" s="31">
        <v>5.2</v>
      </c>
      <c r="B384" s="109" t="str">
        <f t="shared" si="13"/>
        <v>961</v>
      </c>
      <c r="C384">
        <v>96</v>
      </c>
      <c r="D384">
        <v>1</v>
      </c>
      <c r="E384" t="s">
        <v>201</v>
      </c>
      <c r="H384" t="str">
        <f t="shared" si="12"/>
        <v/>
      </c>
    </row>
    <row r="385" spans="1:9">
      <c r="A385" s="31">
        <v>5.2</v>
      </c>
      <c r="B385" s="109" t="str">
        <f t="shared" si="13"/>
        <v>962</v>
      </c>
      <c r="C385">
        <v>96</v>
      </c>
      <c r="D385">
        <v>2</v>
      </c>
      <c r="E385" t="s">
        <v>636</v>
      </c>
      <c r="H385" t="str">
        <f t="shared" si="12"/>
        <v>Si</v>
      </c>
      <c r="I385" t="s">
        <v>200</v>
      </c>
    </row>
    <row r="386" spans="1:9">
      <c r="A386" s="31">
        <v>5.2</v>
      </c>
      <c r="B386" s="109" t="str">
        <f t="shared" si="13"/>
        <v>963</v>
      </c>
      <c r="C386">
        <v>96</v>
      </c>
      <c r="D386">
        <v>3</v>
      </c>
      <c r="E386" t="s">
        <v>601</v>
      </c>
      <c r="H386" t="str">
        <f t="shared" si="12"/>
        <v/>
      </c>
    </row>
    <row r="387" spans="1:9">
      <c r="A387" s="31">
        <v>5.2</v>
      </c>
      <c r="B387" s="109" t="str">
        <f t="shared" si="13"/>
        <v>964</v>
      </c>
      <c r="C387">
        <v>96</v>
      </c>
      <c r="D387">
        <v>4</v>
      </c>
      <c r="E387" t="s">
        <v>202</v>
      </c>
      <c r="H387" t="str">
        <f t="shared" si="12"/>
        <v/>
      </c>
    </row>
    <row r="388" spans="1:9">
      <c r="A388" s="31">
        <v>5.2</v>
      </c>
      <c r="B388" s="109" t="str">
        <f t="shared" si="13"/>
        <v>971</v>
      </c>
      <c r="C388">
        <v>97</v>
      </c>
      <c r="D388">
        <v>1</v>
      </c>
      <c r="E388" t="s">
        <v>201</v>
      </c>
      <c r="H388" t="str">
        <f t="shared" si="12"/>
        <v/>
      </c>
    </row>
    <row r="389" spans="1:9">
      <c r="A389" s="31">
        <v>5.2</v>
      </c>
      <c r="B389" s="109" t="str">
        <f t="shared" si="13"/>
        <v>972</v>
      </c>
      <c r="C389">
        <v>97</v>
      </c>
      <c r="D389">
        <v>2</v>
      </c>
      <c r="E389" t="s">
        <v>280</v>
      </c>
      <c r="H389" t="str">
        <f t="shared" ref="H389:H452" si="14">IF(D389=2,"Si","")</f>
        <v>Si</v>
      </c>
      <c r="I389" t="s">
        <v>354</v>
      </c>
    </row>
    <row r="390" spans="1:9">
      <c r="A390" s="31">
        <v>5.2</v>
      </c>
      <c r="B390" s="109" t="str">
        <f t="shared" si="13"/>
        <v>973</v>
      </c>
      <c r="C390">
        <v>97</v>
      </c>
      <c r="D390">
        <v>3</v>
      </c>
      <c r="E390" t="s">
        <v>601</v>
      </c>
      <c r="H390" t="str">
        <f t="shared" si="14"/>
        <v/>
      </c>
    </row>
    <row r="391" spans="1:9">
      <c r="A391" s="31">
        <v>5.2</v>
      </c>
      <c r="B391" s="109" t="str">
        <f t="shared" si="13"/>
        <v>974</v>
      </c>
      <c r="C391">
        <v>97</v>
      </c>
      <c r="D391">
        <v>4</v>
      </c>
      <c r="E391" t="s">
        <v>202</v>
      </c>
      <c r="H391" t="str">
        <f t="shared" si="14"/>
        <v/>
      </c>
    </row>
    <row r="392" spans="1:9">
      <c r="A392" s="31">
        <v>5.3</v>
      </c>
      <c r="B392" s="109" t="str">
        <f t="shared" si="13"/>
        <v>981</v>
      </c>
      <c r="C392">
        <v>98</v>
      </c>
      <c r="D392">
        <v>1</v>
      </c>
      <c r="E392" t="s">
        <v>201</v>
      </c>
      <c r="H392" t="str">
        <f t="shared" si="14"/>
        <v/>
      </c>
    </row>
    <row r="393" spans="1:9">
      <c r="A393" s="31">
        <v>5.3</v>
      </c>
      <c r="B393" s="109" t="str">
        <f t="shared" si="13"/>
        <v>982</v>
      </c>
      <c r="C393">
        <v>98</v>
      </c>
      <c r="D393">
        <v>2</v>
      </c>
      <c r="E393" t="s">
        <v>281</v>
      </c>
      <c r="H393" t="str">
        <f t="shared" si="14"/>
        <v>Si</v>
      </c>
      <c r="I393" t="s">
        <v>354</v>
      </c>
    </row>
    <row r="394" spans="1:9">
      <c r="A394" s="31">
        <v>5.3</v>
      </c>
      <c r="B394" s="109" t="str">
        <f t="shared" si="13"/>
        <v>983</v>
      </c>
      <c r="C394">
        <v>98</v>
      </c>
      <c r="D394">
        <v>3</v>
      </c>
      <c r="E394" t="s">
        <v>601</v>
      </c>
      <c r="H394" t="str">
        <f t="shared" si="14"/>
        <v/>
      </c>
    </row>
    <row r="395" spans="1:9">
      <c r="A395" s="31">
        <v>5.3</v>
      </c>
      <c r="B395" s="109" t="str">
        <f t="shared" si="13"/>
        <v>984</v>
      </c>
      <c r="C395">
        <v>98</v>
      </c>
      <c r="D395">
        <v>4</v>
      </c>
      <c r="E395" t="s">
        <v>202</v>
      </c>
      <c r="H395" t="str">
        <f t="shared" si="14"/>
        <v/>
      </c>
    </row>
    <row r="396" spans="1:9">
      <c r="A396" s="31">
        <v>5.3</v>
      </c>
      <c r="B396" s="109" t="str">
        <f t="shared" si="13"/>
        <v>991</v>
      </c>
      <c r="C396">
        <v>99</v>
      </c>
      <c r="D396">
        <v>1</v>
      </c>
      <c r="E396" t="s">
        <v>201</v>
      </c>
      <c r="H396" t="str">
        <f t="shared" si="14"/>
        <v/>
      </c>
    </row>
    <row r="397" spans="1:9">
      <c r="A397" s="31">
        <v>5.3</v>
      </c>
      <c r="B397" s="109" t="str">
        <f t="shared" si="13"/>
        <v>992</v>
      </c>
      <c r="C397">
        <v>99</v>
      </c>
      <c r="D397">
        <v>2</v>
      </c>
      <c r="E397" t="s">
        <v>282</v>
      </c>
      <c r="H397" t="str">
        <f t="shared" si="14"/>
        <v>Si</v>
      </c>
      <c r="I397" t="s">
        <v>349</v>
      </c>
    </row>
    <row r="398" spans="1:9">
      <c r="A398" s="31">
        <v>5.3</v>
      </c>
      <c r="B398" s="109" t="str">
        <f t="shared" si="13"/>
        <v>993</v>
      </c>
      <c r="C398">
        <v>99</v>
      </c>
      <c r="D398">
        <v>3</v>
      </c>
      <c r="E398" t="s">
        <v>601</v>
      </c>
      <c r="H398" t="str">
        <f t="shared" si="14"/>
        <v/>
      </c>
    </row>
    <row r="399" spans="1:9">
      <c r="A399" s="31">
        <v>5.3</v>
      </c>
      <c r="B399" s="109" t="str">
        <f t="shared" si="13"/>
        <v>994</v>
      </c>
      <c r="C399">
        <v>99</v>
      </c>
      <c r="D399">
        <v>4</v>
      </c>
      <c r="E399" t="s">
        <v>202</v>
      </c>
      <c r="H399" t="str">
        <f t="shared" si="14"/>
        <v/>
      </c>
    </row>
    <row r="400" spans="1:9">
      <c r="A400" s="31">
        <v>5.4</v>
      </c>
      <c r="B400" s="109" t="str">
        <f t="shared" ref="B400:B463" si="15">_xlfn.CONCAT(C400,D400)</f>
        <v>1001</v>
      </c>
      <c r="C400">
        <v>100</v>
      </c>
      <c r="D400">
        <v>1</v>
      </c>
      <c r="E400" t="s">
        <v>283</v>
      </c>
      <c r="H400" t="s">
        <v>18</v>
      </c>
      <c r="I400" t="s">
        <v>357</v>
      </c>
    </row>
    <row r="401" spans="1:9">
      <c r="A401" s="31">
        <v>5.4</v>
      </c>
      <c r="B401" s="109" t="str">
        <f t="shared" si="15"/>
        <v>1002</v>
      </c>
      <c r="C401">
        <v>100</v>
      </c>
      <c r="D401">
        <v>2</v>
      </c>
      <c r="E401" t="s">
        <v>201</v>
      </c>
    </row>
    <row r="402" spans="1:9">
      <c r="A402" s="31">
        <v>5.4</v>
      </c>
      <c r="B402" s="109" t="str">
        <f t="shared" si="15"/>
        <v>1003</v>
      </c>
      <c r="C402">
        <v>100</v>
      </c>
      <c r="D402">
        <v>3</v>
      </c>
      <c r="E402" t="s">
        <v>601</v>
      </c>
      <c r="H402" t="str">
        <f t="shared" si="14"/>
        <v/>
      </c>
    </row>
    <row r="403" spans="1:9">
      <c r="A403" s="31">
        <v>5.4</v>
      </c>
      <c r="B403" s="109" t="str">
        <f t="shared" si="15"/>
        <v>1004</v>
      </c>
      <c r="C403">
        <v>100</v>
      </c>
      <c r="D403">
        <v>4</v>
      </c>
      <c r="E403" t="s">
        <v>202</v>
      </c>
      <c r="H403" t="str">
        <f t="shared" si="14"/>
        <v/>
      </c>
    </row>
    <row r="404" spans="1:9">
      <c r="A404" s="31">
        <v>5.5</v>
      </c>
      <c r="B404" s="109" t="str">
        <f t="shared" si="15"/>
        <v>1011</v>
      </c>
      <c r="C404">
        <v>101</v>
      </c>
      <c r="D404">
        <v>1</v>
      </c>
      <c r="E404" t="s">
        <v>201</v>
      </c>
      <c r="H404" t="str">
        <f t="shared" si="14"/>
        <v/>
      </c>
    </row>
    <row r="405" spans="1:9">
      <c r="A405" s="31">
        <v>5.5</v>
      </c>
      <c r="B405" s="109" t="str">
        <f t="shared" si="15"/>
        <v>1012</v>
      </c>
      <c r="C405">
        <v>101</v>
      </c>
      <c r="D405">
        <v>2</v>
      </c>
      <c r="E405" t="s">
        <v>284</v>
      </c>
      <c r="H405" t="str">
        <f t="shared" si="14"/>
        <v>Si</v>
      </c>
      <c r="I405" t="s">
        <v>348</v>
      </c>
    </row>
    <row r="406" spans="1:9">
      <c r="A406" s="31">
        <v>5.5</v>
      </c>
      <c r="B406" s="109" t="str">
        <f t="shared" si="15"/>
        <v>1013</v>
      </c>
      <c r="C406">
        <v>101</v>
      </c>
      <c r="D406">
        <v>3</v>
      </c>
      <c r="E406" t="s">
        <v>601</v>
      </c>
      <c r="H406" t="str">
        <f t="shared" si="14"/>
        <v/>
      </c>
    </row>
    <row r="407" spans="1:9">
      <c r="A407" s="31">
        <v>5.5</v>
      </c>
      <c r="B407" s="109" t="str">
        <f t="shared" si="15"/>
        <v>1014</v>
      </c>
      <c r="C407">
        <v>101</v>
      </c>
      <c r="D407">
        <v>4</v>
      </c>
      <c r="E407" t="s">
        <v>202</v>
      </c>
      <c r="H407" t="str">
        <f t="shared" si="14"/>
        <v/>
      </c>
    </row>
    <row r="408" spans="1:9">
      <c r="A408" s="31">
        <v>5.5</v>
      </c>
      <c r="B408" s="109" t="str">
        <f t="shared" si="15"/>
        <v>1021</v>
      </c>
      <c r="C408">
        <v>102</v>
      </c>
      <c r="D408">
        <v>1</v>
      </c>
      <c r="E408" t="s">
        <v>201</v>
      </c>
      <c r="H408" t="str">
        <f t="shared" si="14"/>
        <v/>
      </c>
    </row>
    <row r="409" spans="1:9">
      <c r="A409" s="31">
        <v>5.5</v>
      </c>
      <c r="B409" s="109" t="str">
        <f t="shared" si="15"/>
        <v>1022</v>
      </c>
      <c r="C409">
        <v>102</v>
      </c>
      <c r="D409">
        <v>2</v>
      </c>
      <c r="E409" t="s">
        <v>285</v>
      </c>
      <c r="H409" t="str">
        <f t="shared" si="14"/>
        <v>Si</v>
      </c>
      <c r="I409" t="s">
        <v>354</v>
      </c>
    </row>
    <row r="410" spans="1:9">
      <c r="A410" s="31">
        <v>5.5</v>
      </c>
      <c r="B410" s="109" t="str">
        <f t="shared" si="15"/>
        <v>1023</v>
      </c>
      <c r="C410">
        <v>102</v>
      </c>
      <c r="D410">
        <v>3</v>
      </c>
      <c r="E410" t="s">
        <v>601</v>
      </c>
      <c r="H410" t="str">
        <f t="shared" si="14"/>
        <v/>
      </c>
    </row>
    <row r="411" spans="1:9">
      <c r="A411" s="31">
        <v>5.5</v>
      </c>
      <c r="B411" s="109" t="str">
        <f t="shared" si="15"/>
        <v>1024</v>
      </c>
      <c r="C411">
        <v>102</v>
      </c>
      <c r="D411">
        <v>4</v>
      </c>
      <c r="E411" t="s">
        <v>202</v>
      </c>
      <c r="H411" t="str">
        <f t="shared" si="14"/>
        <v/>
      </c>
    </row>
    <row r="412" spans="1:9">
      <c r="A412" s="31">
        <v>6.1</v>
      </c>
      <c r="B412" s="109" t="str">
        <f t="shared" si="15"/>
        <v>1031</v>
      </c>
      <c r="C412">
        <v>103</v>
      </c>
      <c r="D412">
        <v>1</v>
      </c>
      <c r="E412" t="s">
        <v>201</v>
      </c>
      <c r="G412" s="43"/>
      <c r="H412" t="str">
        <f t="shared" si="14"/>
        <v/>
      </c>
    </row>
    <row r="413" spans="1:9">
      <c r="A413" s="31">
        <v>6.1</v>
      </c>
      <c r="B413" s="109" t="str">
        <f t="shared" si="15"/>
        <v>1032</v>
      </c>
      <c r="C413">
        <v>103</v>
      </c>
      <c r="D413">
        <v>2</v>
      </c>
      <c r="E413" t="s">
        <v>612</v>
      </c>
      <c r="H413" t="str">
        <f t="shared" si="14"/>
        <v>Si</v>
      </c>
      <c r="I413" t="s">
        <v>358</v>
      </c>
    </row>
    <row r="414" spans="1:9">
      <c r="A414" s="31">
        <v>6.1</v>
      </c>
      <c r="B414" s="109" t="str">
        <f t="shared" si="15"/>
        <v>1033</v>
      </c>
      <c r="C414">
        <v>103</v>
      </c>
      <c r="D414">
        <v>3</v>
      </c>
      <c r="E414" t="s">
        <v>601</v>
      </c>
      <c r="H414" t="str">
        <f t="shared" si="14"/>
        <v/>
      </c>
    </row>
    <row r="415" spans="1:9">
      <c r="A415" s="31">
        <v>6.1</v>
      </c>
      <c r="B415" s="109" t="str">
        <f t="shared" si="15"/>
        <v>1034</v>
      </c>
      <c r="C415">
        <v>103</v>
      </c>
      <c r="D415">
        <v>4</v>
      </c>
      <c r="E415" t="s">
        <v>202</v>
      </c>
      <c r="H415" t="str">
        <f t="shared" si="14"/>
        <v/>
      </c>
    </row>
    <row r="416" spans="1:9">
      <c r="A416" s="31">
        <v>6.2</v>
      </c>
      <c r="B416" s="109" t="str">
        <f t="shared" si="15"/>
        <v>1041</v>
      </c>
      <c r="C416">
        <v>104</v>
      </c>
      <c r="D416">
        <v>1</v>
      </c>
      <c r="E416" t="s">
        <v>201</v>
      </c>
      <c r="H416" t="str">
        <f t="shared" si="14"/>
        <v/>
      </c>
    </row>
    <row r="417" spans="1:9">
      <c r="A417" s="31">
        <v>6.2</v>
      </c>
      <c r="B417" s="109" t="str">
        <f t="shared" si="15"/>
        <v>1042</v>
      </c>
      <c r="C417">
        <v>104</v>
      </c>
      <c r="D417">
        <v>2</v>
      </c>
      <c r="E417" t="s">
        <v>613</v>
      </c>
      <c r="H417" t="str">
        <f t="shared" si="14"/>
        <v>Si</v>
      </c>
      <c r="I417" t="s">
        <v>358</v>
      </c>
    </row>
    <row r="418" spans="1:9">
      <c r="A418" s="31">
        <v>6.2</v>
      </c>
      <c r="B418" s="109" t="str">
        <f t="shared" si="15"/>
        <v>1043</v>
      </c>
      <c r="C418">
        <v>104</v>
      </c>
      <c r="D418">
        <v>3</v>
      </c>
      <c r="E418" t="s">
        <v>601</v>
      </c>
      <c r="H418" t="str">
        <f t="shared" si="14"/>
        <v/>
      </c>
    </row>
    <row r="419" spans="1:9">
      <c r="A419" s="31">
        <v>6.2</v>
      </c>
      <c r="B419" s="109" t="str">
        <f t="shared" si="15"/>
        <v>1044</v>
      </c>
      <c r="C419">
        <v>104</v>
      </c>
      <c r="D419">
        <v>4</v>
      </c>
      <c r="E419" t="s">
        <v>202</v>
      </c>
      <c r="H419" t="str">
        <f t="shared" si="14"/>
        <v/>
      </c>
    </row>
    <row r="420" spans="1:9">
      <c r="A420" s="31">
        <v>6.3</v>
      </c>
      <c r="B420" s="109" t="str">
        <f t="shared" si="15"/>
        <v>1051</v>
      </c>
      <c r="C420">
        <v>105</v>
      </c>
      <c r="D420">
        <v>1</v>
      </c>
      <c r="E420" t="s">
        <v>201</v>
      </c>
      <c r="H420" t="str">
        <f t="shared" si="14"/>
        <v/>
      </c>
    </row>
    <row r="421" spans="1:9">
      <c r="A421" s="31">
        <v>6.3</v>
      </c>
      <c r="B421" s="109" t="str">
        <f t="shared" si="15"/>
        <v>1052</v>
      </c>
      <c r="C421">
        <v>105</v>
      </c>
      <c r="D421">
        <v>2</v>
      </c>
      <c r="E421" t="s">
        <v>286</v>
      </c>
      <c r="H421" t="str">
        <f t="shared" si="14"/>
        <v>Si</v>
      </c>
      <c r="I421" t="s">
        <v>357</v>
      </c>
    </row>
    <row r="422" spans="1:9">
      <c r="A422" s="31">
        <v>6.3</v>
      </c>
      <c r="B422" s="109" t="str">
        <f t="shared" si="15"/>
        <v>1053</v>
      </c>
      <c r="C422">
        <v>105</v>
      </c>
      <c r="D422">
        <v>3</v>
      </c>
      <c r="E422" t="s">
        <v>601</v>
      </c>
      <c r="H422" t="str">
        <f t="shared" si="14"/>
        <v/>
      </c>
    </row>
    <row r="423" spans="1:9">
      <c r="A423" s="31">
        <v>6.3</v>
      </c>
      <c r="B423" s="109" t="str">
        <f t="shared" si="15"/>
        <v>1054</v>
      </c>
      <c r="C423">
        <v>105</v>
      </c>
      <c r="D423">
        <v>4</v>
      </c>
      <c r="E423" t="s">
        <v>202</v>
      </c>
      <c r="H423" t="str">
        <f t="shared" si="14"/>
        <v/>
      </c>
    </row>
    <row r="424" spans="1:9">
      <c r="A424" s="31">
        <v>6.3</v>
      </c>
      <c r="B424" s="109" t="str">
        <f t="shared" si="15"/>
        <v>1061</v>
      </c>
      <c r="C424">
        <v>106</v>
      </c>
      <c r="D424">
        <v>1</v>
      </c>
      <c r="E424" t="s">
        <v>201</v>
      </c>
      <c r="H424" t="str">
        <f t="shared" si="14"/>
        <v/>
      </c>
    </row>
    <row r="425" spans="1:9">
      <c r="A425" s="31">
        <v>6.3</v>
      </c>
      <c r="B425" s="109" t="str">
        <f t="shared" si="15"/>
        <v>1062</v>
      </c>
      <c r="C425">
        <v>106</v>
      </c>
      <c r="D425">
        <v>2</v>
      </c>
      <c r="E425" t="s">
        <v>287</v>
      </c>
      <c r="H425" t="str">
        <f t="shared" si="14"/>
        <v>Si</v>
      </c>
      <c r="I425" t="s">
        <v>350</v>
      </c>
    </row>
    <row r="426" spans="1:9">
      <c r="A426" s="31">
        <v>6.3</v>
      </c>
      <c r="B426" s="109" t="str">
        <f t="shared" si="15"/>
        <v>1063</v>
      </c>
      <c r="C426">
        <v>106</v>
      </c>
      <c r="D426">
        <v>3</v>
      </c>
      <c r="E426" t="s">
        <v>601</v>
      </c>
      <c r="H426" t="str">
        <f t="shared" si="14"/>
        <v/>
      </c>
    </row>
    <row r="427" spans="1:9">
      <c r="A427" s="31">
        <v>6.3</v>
      </c>
      <c r="B427" s="109" t="str">
        <f t="shared" si="15"/>
        <v>1064</v>
      </c>
      <c r="C427">
        <v>106</v>
      </c>
      <c r="D427">
        <v>4</v>
      </c>
      <c r="E427" t="s">
        <v>202</v>
      </c>
      <c r="H427" t="str">
        <f t="shared" si="14"/>
        <v/>
      </c>
    </row>
    <row r="428" spans="1:9">
      <c r="A428" s="31">
        <v>6.4</v>
      </c>
      <c r="B428" s="109" t="str">
        <f t="shared" si="15"/>
        <v>1071</v>
      </c>
      <c r="C428">
        <v>107</v>
      </c>
      <c r="D428">
        <v>1</v>
      </c>
      <c r="E428" t="s">
        <v>638</v>
      </c>
      <c r="H428" t="s">
        <v>18</v>
      </c>
      <c r="I428" t="s">
        <v>349</v>
      </c>
    </row>
    <row r="429" spans="1:9">
      <c r="A429" s="31">
        <v>6.4</v>
      </c>
      <c r="B429" s="109" t="str">
        <f t="shared" si="15"/>
        <v>1072</v>
      </c>
      <c r="C429">
        <v>107</v>
      </c>
      <c r="D429">
        <v>2</v>
      </c>
      <c r="E429" t="s">
        <v>201</v>
      </c>
    </row>
    <row r="430" spans="1:9">
      <c r="A430" s="31">
        <v>6.4</v>
      </c>
      <c r="B430" s="109" t="str">
        <f t="shared" si="15"/>
        <v>1073</v>
      </c>
      <c r="C430">
        <v>107</v>
      </c>
      <c r="D430">
        <v>3</v>
      </c>
      <c r="E430" t="s">
        <v>601</v>
      </c>
      <c r="H430" t="str">
        <f t="shared" si="14"/>
        <v/>
      </c>
    </row>
    <row r="431" spans="1:9">
      <c r="A431" s="31">
        <v>6.4</v>
      </c>
      <c r="B431" s="109" t="str">
        <f t="shared" si="15"/>
        <v>1074</v>
      </c>
      <c r="C431">
        <v>107</v>
      </c>
      <c r="D431">
        <v>4</v>
      </c>
      <c r="E431" t="s">
        <v>202</v>
      </c>
      <c r="H431" t="str">
        <f t="shared" si="14"/>
        <v/>
      </c>
    </row>
    <row r="432" spans="1:9">
      <c r="A432" s="31">
        <v>6.4</v>
      </c>
      <c r="B432" s="109" t="str">
        <f t="shared" si="15"/>
        <v>1081</v>
      </c>
      <c r="C432">
        <v>108</v>
      </c>
      <c r="D432">
        <v>1</v>
      </c>
      <c r="E432" t="s">
        <v>201</v>
      </c>
      <c r="H432" t="str">
        <f t="shared" si="14"/>
        <v/>
      </c>
    </row>
    <row r="433" spans="1:9">
      <c r="A433" s="31">
        <v>6.4</v>
      </c>
      <c r="B433" s="109" t="str">
        <f t="shared" si="15"/>
        <v>1082</v>
      </c>
      <c r="C433">
        <v>108</v>
      </c>
      <c r="D433">
        <v>2</v>
      </c>
      <c r="E433" t="s">
        <v>288</v>
      </c>
      <c r="G433" s="43"/>
      <c r="H433" t="str">
        <f t="shared" si="14"/>
        <v>Si</v>
      </c>
      <c r="I433" t="s">
        <v>357</v>
      </c>
    </row>
    <row r="434" spans="1:9">
      <c r="A434" s="31">
        <v>6.4</v>
      </c>
      <c r="B434" s="109" t="str">
        <f t="shared" si="15"/>
        <v>1083</v>
      </c>
      <c r="C434">
        <v>108</v>
      </c>
      <c r="D434">
        <v>3</v>
      </c>
      <c r="E434" t="s">
        <v>601</v>
      </c>
      <c r="H434" t="str">
        <f t="shared" si="14"/>
        <v/>
      </c>
    </row>
    <row r="435" spans="1:9">
      <c r="A435" s="31">
        <v>6.4</v>
      </c>
      <c r="B435" s="109" t="str">
        <f t="shared" si="15"/>
        <v>1084</v>
      </c>
      <c r="C435">
        <v>108</v>
      </c>
      <c r="D435">
        <v>4</v>
      </c>
      <c r="E435" t="s">
        <v>202</v>
      </c>
      <c r="H435" t="str">
        <f t="shared" si="14"/>
        <v/>
      </c>
    </row>
    <row r="436" spans="1:9">
      <c r="A436" s="31">
        <v>6.4</v>
      </c>
      <c r="B436" s="109" t="str">
        <f t="shared" si="15"/>
        <v>1091</v>
      </c>
      <c r="C436">
        <v>109</v>
      </c>
      <c r="D436">
        <v>1</v>
      </c>
      <c r="E436" t="s">
        <v>201</v>
      </c>
      <c r="H436" t="str">
        <f t="shared" si="14"/>
        <v/>
      </c>
    </row>
    <row r="437" spans="1:9">
      <c r="A437" s="31">
        <v>6.4</v>
      </c>
      <c r="B437" s="109" t="str">
        <f t="shared" si="15"/>
        <v>1092</v>
      </c>
      <c r="C437">
        <v>109</v>
      </c>
      <c r="D437">
        <v>2</v>
      </c>
      <c r="E437" t="s">
        <v>289</v>
      </c>
      <c r="H437" t="str">
        <f t="shared" si="14"/>
        <v>Si</v>
      </c>
      <c r="I437" t="s">
        <v>350</v>
      </c>
    </row>
    <row r="438" spans="1:9">
      <c r="A438" s="31">
        <v>6.4</v>
      </c>
      <c r="B438" s="109" t="str">
        <f t="shared" si="15"/>
        <v>1093</v>
      </c>
      <c r="C438">
        <v>109</v>
      </c>
      <c r="D438">
        <v>3</v>
      </c>
      <c r="E438" t="s">
        <v>601</v>
      </c>
      <c r="H438" t="str">
        <f t="shared" si="14"/>
        <v/>
      </c>
    </row>
    <row r="439" spans="1:9">
      <c r="A439" s="31">
        <v>6.4</v>
      </c>
      <c r="B439" s="109" t="str">
        <f t="shared" si="15"/>
        <v>1094</v>
      </c>
      <c r="C439">
        <v>109</v>
      </c>
      <c r="D439">
        <v>4</v>
      </c>
      <c r="E439" t="s">
        <v>202</v>
      </c>
      <c r="H439" t="str">
        <f t="shared" si="14"/>
        <v/>
      </c>
    </row>
    <row r="440" spans="1:9">
      <c r="A440" s="31">
        <v>6.5</v>
      </c>
      <c r="B440" s="109" t="str">
        <f t="shared" si="15"/>
        <v>1101</v>
      </c>
      <c r="C440">
        <v>110</v>
      </c>
      <c r="D440">
        <v>1</v>
      </c>
      <c r="E440" t="s">
        <v>290</v>
      </c>
      <c r="H440" t="s">
        <v>18</v>
      </c>
      <c r="I440" t="s">
        <v>349</v>
      </c>
    </row>
    <row r="441" spans="1:9">
      <c r="A441" s="31">
        <v>6.5</v>
      </c>
      <c r="B441" s="109" t="str">
        <f t="shared" si="15"/>
        <v>1102</v>
      </c>
      <c r="C441">
        <v>110</v>
      </c>
      <c r="D441">
        <v>2</v>
      </c>
      <c r="E441" t="s">
        <v>201</v>
      </c>
    </row>
    <row r="442" spans="1:9">
      <c r="A442" s="31">
        <v>6.5</v>
      </c>
      <c r="B442" s="109" t="str">
        <f t="shared" si="15"/>
        <v>1103</v>
      </c>
      <c r="C442">
        <v>110</v>
      </c>
      <c r="D442">
        <v>3</v>
      </c>
      <c r="E442" t="s">
        <v>601</v>
      </c>
      <c r="H442" t="str">
        <f t="shared" si="14"/>
        <v/>
      </c>
    </row>
    <row r="443" spans="1:9">
      <c r="A443" s="31">
        <v>6.5</v>
      </c>
      <c r="B443" s="109" t="str">
        <f t="shared" si="15"/>
        <v>1104</v>
      </c>
      <c r="C443">
        <v>110</v>
      </c>
      <c r="D443">
        <v>4</v>
      </c>
      <c r="E443" t="s">
        <v>202</v>
      </c>
      <c r="H443" t="str">
        <f t="shared" si="14"/>
        <v/>
      </c>
    </row>
    <row r="444" spans="1:9">
      <c r="A444" s="31">
        <v>6.5</v>
      </c>
      <c r="B444" s="109" t="str">
        <f t="shared" si="15"/>
        <v>1111</v>
      </c>
      <c r="C444">
        <v>111</v>
      </c>
      <c r="D444">
        <v>1</v>
      </c>
      <c r="E444" t="s">
        <v>201</v>
      </c>
      <c r="H444" t="str">
        <f t="shared" si="14"/>
        <v/>
      </c>
    </row>
    <row r="445" spans="1:9">
      <c r="A445" s="31">
        <v>6.5</v>
      </c>
      <c r="B445" s="109" t="str">
        <f t="shared" si="15"/>
        <v>1112</v>
      </c>
      <c r="C445">
        <v>111</v>
      </c>
      <c r="D445">
        <v>2</v>
      </c>
      <c r="E445" t="s">
        <v>291</v>
      </c>
      <c r="H445" t="str">
        <f t="shared" si="14"/>
        <v>Si</v>
      </c>
      <c r="I445" t="s">
        <v>355</v>
      </c>
    </row>
    <row r="446" spans="1:9">
      <c r="A446" s="31">
        <v>6.5</v>
      </c>
      <c r="B446" s="109" t="str">
        <f t="shared" si="15"/>
        <v>1113</v>
      </c>
      <c r="C446">
        <v>111</v>
      </c>
      <c r="D446">
        <v>3</v>
      </c>
      <c r="E446" t="s">
        <v>601</v>
      </c>
      <c r="H446" t="str">
        <f t="shared" si="14"/>
        <v/>
      </c>
    </row>
    <row r="447" spans="1:9">
      <c r="A447" s="31">
        <v>6.5</v>
      </c>
      <c r="B447" s="109" t="str">
        <f t="shared" si="15"/>
        <v>1114</v>
      </c>
      <c r="C447">
        <v>111</v>
      </c>
      <c r="D447">
        <v>4</v>
      </c>
      <c r="E447" t="s">
        <v>202</v>
      </c>
      <c r="H447" t="str">
        <f t="shared" si="14"/>
        <v/>
      </c>
    </row>
    <row r="448" spans="1:9">
      <c r="A448" s="31">
        <v>6.5</v>
      </c>
      <c r="B448" s="109" t="str">
        <f t="shared" si="15"/>
        <v>1121</v>
      </c>
      <c r="C448">
        <v>112</v>
      </c>
      <c r="D448">
        <v>1</v>
      </c>
      <c r="E448" t="s">
        <v>201</v>
      </c>
      <c r="H448" t="str">
        <f t="shared" si="14"/>
        <v/>
      </c>
    </row>
    <row r="449" spans="1:9">
      <c r="A449" s="31">
        <v>6.5</v>
      </c>
      <c r="B449" s="109" t="str">
        <f t="shared" si="15"/>
        <v>1122</v>
      </c>
      <c r="C449">
        <v>112</v>
      </c>
      <c r="D449">
        <v>2</v>
      </c>
      <c r="E449" t="s">
        <v>292</v>
      </c>
      <c r="H449" t="str">
        <f t="shared" si="14"/>
        <v>Si</v>
      </c>
      <c r="I449" t="s">
        <v>355</v>
      </c>
    </row>
    <row r="450" spans="1:9">
      <c r="A450" s="31">
        <v>6.5</v>
      </c>
      <c r="B450" s="109" t="str">
        <f t="shared" si="15"/>
        <v>1123</v>
      </c>
      <c r="C450">
        <v>112</v>
      </c>
      <c r="D450">
        <v>3</v>
      </c>
      <c r="E450" t="s">
        <v>601</v>
      </c>
      <c r="H450" t="str">
        <f t="shared" si="14"/>
        <v/>
      </c>
    </row>
    <row r="451" spans="1:9">
      <c r="A451" s="31">
        <v>6.5</v>
      </c>
      <c r="B451" s="109" t="str">
        <f t="shared" si="15"/>
        <v>1124</v>
      </c>
      <c r="C451">
        <v>112</v>
      </c>
      <c r="D451">
        <v>4</v>
      </c>
      <c r="E451" t="s">
        <v>202</v>
      </c>
      <c r="H451" t="str">
        <f t="shared" si="14"/>
        <v/>
      </c>
    </row>
    <row r="452" spans="1:9">
      <c r="A452" s="31">
        <v>6.5</v>
      </c>
      <c r="B452" s="109" t="str">
        <f t="shared" si="15"/>
        <v>1131</v>
      </c>
      <c r="C452">
        <v>113</v>
      </c>
      <c r="D452">
        <v>1</v>
      </c>
      <c r="E452" t="s">
        <v>201</v>
      </c>
      <c r="H452" t="str">
        <f t="shared" si="14"/>
        <v/>
      </c>
    </row>
    <row r="453" spans="1:9">
      <c r="A453" s="31">
        <v>6.5</v>
      </c>
      <c r="B453" s="109" t="str">
        <f t="shared" si="15"/>
        <v>1132</v>
      </c>
      <c r="C453">
        <v>113</v>
      </c>
      <c r="D453">
        <v>2</v>
      </c>
      <c r="E453" t="s">
        <v>293</v>
      </c>
      <c r="H453" t="str">
        <f t="shared" ref="H453:H516" si="16">IF(D453=2,"Si","")</f>
        <v>Si</v>
      </c>
      <c r="I453" t="s">
        <v>355</v>
      </c>
    </row>
    <row r="454" spans="1:9">
      <c r="A454" s="31">
        <v>6.5</v>
      </c>
      <c r="B454" s="109" t="str">
        <f t="shared" si="15"/>
        <v>1133</v>
      </c>
      <c r="C454">
        <v>113</v>
      </c>
      <c r="D454">
        <v>3</v>
      </c>
      <c r="E454" t="s">
        <v>601</v>
      </c>
      <c r="H454" t="str">
        <f t="shared" si="16"/>
        <v/>
      </c>
    </row>
    <row r="455" spans="1:9">
      <c r="A455" s="31">
        <v>6.5</v>
      </c>
      <c r="B455" s="109" t="str">
        <f t="shared" si="15"/>
        <v>1134</v>
      </c>
      <c r="C455">
        <v>113</v>
      </c>
      <c r="D455">
        <v>4</v>
      </c>
      <c r="E455" t="s">
        <v>202</v>
      </c>
      <c r="H455" t="str">
        <f t="shared" si="16"/>
        <v/>
      </c>
    </row>
    <row r="456" spans="1:9">
      <c r="A456" s="31">
        <v>6.6</v>
      </c>
      <c r="B456" s="109" t="str">
        <f t="shared" si="15"/>
        <v>1141</v>
      </c>
      <c r="C456">
        <v>114</v>
      </c>
      <c r="D456">
        <v>1</v>
      </c>
      <c r="E456" t="s">
        <v>201</v>
      </c>
      <c r="H456" t="str">
        <f t="shared" si="16"/>
        <v/>
      </c>
    </row>
    <row r="457" spans="1:9">
      <c r="A457" s="31">
        <v>6.6</v>
      </c>
      <c r="B457" s="109" t="str">
        <f t="shared" si="15"/>
        <v>1142</v>
      </c>
      <c r="C457">
        <v>114</v>
      </c>
      <c r="D457">
        <v>2</v>
      </c>
      <c r="E457" t="s">
        <v>294</v>
      </c>
      <c r="H457" t="str">
        <f t="shared" si="16"/>
        <v>Si</v>
      </c>
      <c r="I457" t="s">
        <v>352</v>
      </c>
    </row>
    <row r="458" spans="1:9">
      <c r="A458" s="31">
        <v>6.6</v>
      </c>
      <c r="B458" s="109" t="str">
        <f t="shared" si="15"/>
        <v>1143</v>
      </c>
      <c r="C458">
        <v>114</v>
      </c>
      <c r="D458">
        <v>3</v>
      </c>
      <c r="E458" t="s">
        <v>601</v>
      </c>
      <c r="H458" t="str">
        <f t="shared" si="16"/>
        <v/>
      </c>
    </row>
    <row r="459" spans="1:9">
      <c r="A459" s="31">
        <v>6.6</v>
      </c>
      <c r="B459" s="109" t="str">
        <f t="shared" si="15"/>
        <v>1144</v>
      </c>
      <c r="C459">
        <v>114</v>
      </c>
      <c r="D459">
        <v>4</v>
      </c>
      <c r="E459" t="s">
        <v>202</v>
      </c>
      <c r="H459" t="str">
        <f t="shared" si="16"/>
        <v/>
      </c>
    </row>
    <row r="460" spans="1:9">
      <c r="A460" s="31">
        <v>6.6</v>
      </c>
      <c r="B460" s="109" t="str">
        <f t="shared" si="15"/>
        <v>1151</v>
      </c>
      <c r="C460">
        <v>115</v>
      </c>
      <c r="D460">
        <v>1</v>
      </c>
      <c r="E460" t="s">
        <v>201</v>
      </c>
      <c r="H460" t="str">
        <f t="shared" si="16"/>
        <v/>
      </c>
    </row>
    <row r="461" spans="1:9">
      <c r="A461" s="31">
        <v>6.6</v>
      </c>
      <c r="B461" s="109" t="str">
        <f t="shared" si="15"/>
        <v>1152</v>
      </c>
      <c r="C461">
        <v>115</v>
      </c>
      <c r="D461">
        <v>2</v>
      </c>
      <c r="E461" t="s">
        <v>295</v>
      </c>
      <c r="H461" t="str">
        <f t="shared" si="16"/>
        <v>Si</v>
      </c>
      <c r="I461" t="s">
        <v>350</v>
      </c>
    </row>
    <row r="462" spans="1:9">
      <c r="A462" s="31">
        <v>6.6</v>
      </c>
      <c r="B462" s="109" t="str">
        <f t="shared" si="15"/>
        <v>1153</v>
      </c>
      <c r="C462">
        <v>115</v>
      </c>
      <c r="D462">
        <v>3</v>
      </c>
      <c r="E462" t="s">
        <v>601</v>
      </c>
      <c r="H462" t="str">
        <f t="shared" si="16"/>
        <v/>
      </c>
    </row>
    <row r="463" spans="1:9">
      <c r="A463" s="31">
        <v>6.6</v>
      </c>
      <c r="B463" s="109" t="str">
        <f t="shared" si="15"/>
        <v>1154</v>
      </c>
      <c r="C463">
        <v>115</v>
      </c>
      <c r="D463">
        <v>4</v>
      </c>
      <c r="E463" t="s">
        <v>202</v>
      </c>
      <c r="H463" t="str">
        <f t="shared" si="16"/>
        <v/>
      </c>
    </row>
    <row r="464" spans="1:9">
      <c r="A464" s="31">
        <v>6.7</v>
      </c>
      <c r="B464" s="109" t="str">
        <f t="shared" ref="B464:B527" si="17">_xlfn.CONCAT(C464,D464)</f>
        <v>1161</v>
      </c>
      <c r="C464">
        <v>116</v>
      </c>
      <c r="D464">
        <v>1</v>
      </c>
      <c r="E464" t="s">
        <v>201</v>
      </c>
      <c r="H464" t="str">
        <f t="shared" si="16"/>
        <v/>
      </c>
    </row>
    <row r="465" spans="1:9">
      <c r="A465" s="31">
        <v>6.7</v>
      </c>
      <c r="B465" s="109" t="str">
        <f t="shared" si="17"/>
        <v>1162</v>
      </c>
      <c r="C465">
        <v>116</v>
      </c>
      <c r="D465">
        <v>2</v>
      </c>
      <c r="E465" t="s">
        <v>296</v>
      </c>
      <c r="H465" t="str">
        <f t="shared" si="16"/>
        <v>Si</v>
      </c>
      <c r="I465" t="s">
        <v>357</v>
      </c>
    </row>
    <row r="466" spans="1:9">
      <c r="A466" s="31">
        <v>6.7</v>
      </c>
      <c r="B466" s="109" t="str">
        <f t="shared" si="17"/>
        <v>1163</v>
      </c>
      <c r="C466">
        <v>116</v>
      </c>
      <c r="D466">
        <v>3</v>
      </c>
      <c r="E466" t="s">
        <v>601</v>
      </c>
      <c r="H466" t="str">
        <f t="shared" si="16"/>
        <v/>
      </c>
    </row>
    <row r="467" spans="1:9">
      <c r="A467" s="31">
        <v>6.7</v>
      </c>
      <c r="B467" s="109" t="str">
        <f t="shared" si="17"/>
        <v>1164</v>
      </c>
      <c r="C467">
        <v>116</v>
      </c>
      <c r="D467">
        <v>4</v>
      </c>
      <c r="E467" t="s">
        <v>202</v>
      </c>
      <c r="H467" t="str">
        <f t="shared" si="16"/>
        <v/>
      </c>
    </row>
    <row r="468" spans="1:9">
      <c r="A468" s="31">
        <v>6.7</v>
      </c>
      <c r="B468" s="109" t="str">
        <f t="shared" si="17"/>
        <v>1171</v>
      </c>
      <c r="C468">
        <v>117</v>
      </c>
      <c r="D468">
        <v>1</v>
      </c>
      <c r="E468" t="s">
        <v>201</v>
      </c>
      <c r="H468" t="str">
        <f t="shared" si="16"/>
        <v/>
      </c>
    </row>
    <row r="469" spans="1:9">
      <c r="A469" s="31">
        <v>6.7</v>
      </c>
      <c r="B469" s="109" t="str">
        <f t="shared" si="17"/>
        <v>1172</v>
      </c>
      <c r="C469">
        <v>117</v>
      </c>
      <c r="D469">
        <v>2</v>
      </c>
      <c r="E469" t="s">
        <v>297</v>
      </c>
      <c r="H469" t="str">
        <f t="shared" si="16"/>
        <v>Si</v>
      </c>
      <c r="I469" t="s">
        <v>350</v>
      </c>
    </row>
    <row r="470" spans="1:9">
      <c r="A470" s="31">
        <v>6.7</v>
      </c>
      <c r="B470" s="109" t="str">
        <f t="shared" si="17"/>
        <v>1173</v>
      </c>
      <c r="C470">
        <v>117</v>
      </c>
      <c r="D470">
        <v>3</v>
      </c>
      <c r="E470" t="s">
        <v>601</v>
      </c>
      <c r="H470" t="str">
        <f t="shared" si="16"/>
        <v/>
      </c>
    </row>
    <row r="471" spans="1:9">
      <c r="A471" s="31">
        <v>6.7</v>
      </c>
      <c r="B471" s="109" t="str">
        <f t="shared" si="17"/>
        <v>1174</v>
      </c>
      <c r="C471">
        <v>117</v>
      </c>
      <c r="D471">
        <v>4</v>
      </c>
      <c r="E471" t="s">
        <v>202</v>
      </c>
      <c r="H471" t="str">
        <f t="shared" si="16"/>
        <v/>
      </c>
    </row>
    <row r="472" spans="1:9">
      <c r="A472" s="31">
        <v>6.8</v>
      </c>
      <c r="B472" s="109" t="str">
        <f t="shared" si="17"/>
        <v>1181</v>
      </c>
      <c r="C472">
        <v>118</v>
      </c>
      <c r="D472">
        <v>1</v>
      </c>
      <c r="E472" t="s">
        <v>201</v>
      </c>
      <c r="H472" t="str">
        <f t="shared" si="16"/>
        <v/>
      </c>
    </row>
    <row r="473" spans="1:9">
      <c r="A473" s="31">
        <v>6.8</v>
      </c>
      <c r="B473" s="109" t="str">
        <f t="shared" si="17"/>
        <v>1182</v>
      </c>
      <c r="C473">
        <v>118</v>
      </c>
      <c r="D473">
        <v>2</v>
      </c>
      <c r="E473" t="s">
        <v>298</v>
      </c>
      <c r="H473" t="str">
        <f t="shared" si="16"/>
        <v>Si</v>
      </c>
      <c r="I473" t="s">
        <v>355</v>
      </c>
    </row>
    <row r="474" spans="1:9">
      <c r="A474" s="31">
        <v>6.8</v>
      </c>
      <c r="B474" s="109" t="str">
        <f t="shared" si="17"/>
        <v>1183</v>
      </c>
      <c r="C474">
        <v>118</v>
      </c>
      <c r="D474">
        <v>3</v>
      </c>
      <c r="E474" t="s">
        <v>601</v>
      </c>
      <c r="H474" t="str">
        <f t="shared" si="16"/>
        <v/>
      </c>
    </row>
    <row r="475" spans="1:9">
      <c r="A475" s="31">
        <v>6.8</v>
      </c>
      <c r="B475" s="109" t="str">
        <f t="shared" si="17"/>
        <v>1184</v>
      </c>
      <c r="C475">
        <v>118</v>
      </c>
      <c r="D475">
        <v>4</v>
      </c>
      <c r="E475" t="s">
        <v>202</v>
      </c>
      <c r="H475" t="str">
        <f t="shared" si="16"/>
        <v/>
      </c>
    </row>
    <row r="476" spans="1:9">
      <c r="A476" s="31">
        <v>6.8</v>
      </c>
      <c r="B476" s="109" t="str">
        <f t="shared" si="17"/>
        <v>1191</v>
      </c>
      <c r="C476">
        <v>119</v>
      </c>
      <c r="D476">
        <v>1</v>
      </c>
      <c r="E476" t="s">
        <v>201</v>
      </c>
      <c r="H476" t="str">
        <f t="shared" si="16"/>
        <v/>
      </c>
    </row>
    <row r="477" spans="1:9">
      <c r="A477" s="31">
        <v>6.8</v>
      </c>
      <c r="B477" s="109" t="str">
        <f t="shared" si="17"/>
        <v>1192</v>
      </c>
      <c r="C477">
        <v>119</v>
      </c>
      <c r="D477">
        <v>2</v>
      </c>
      <c r="E477" t="s">
        <v>299</v>
      </c>
      <c r="H477" t="str">
        <f t="shared" si="16"/>
        <v>Si</v>
      </c>
      <c r="I477" t="s">
        <v>355</v>
      </c>
    </row>
    <row r="478" spans="1:9">
      <c r="A478" s="31">
        <v>6.8</v>
      </c>
      <c r="B478" s="109" t="str">
        <f t="shared" si="17"/>
        <v>1193</v>
      </c>
      <c r="C478">
        <v>119</v>
      </c>
      <c r="D478">
        <v>3</v>
      </c>
      <c r="E478" t="s">
        <v>601</v>
      </c>
      <c r="H478" t="str">
        <f t="shared" si="16"/>
        <v/>
      </c>
    </row>
    <row r="479" spans="1:9">
      <c r="A479" s="31">
        <v>6.8</v>
      </c>
      <c r="B479" s="109" t="str">
        <f t="shared" si="17"/>
        <v>1194</v>
      </c>
      <c r="C479">
        <v>119</v>
      </c>
      <c r="D479">
        <v>4</v>
      </c>
      <c r="E479" t="s">
        <v>202</v>
      </c>
      <c r="H479" t="str">
        <f t="shared" si="16"/>
        <v/>
      </c>
    </row>
    <row r="480" spans="1:9">
      <c r="A480" s="31">
        <v>6.9</v>
      </c>
      <c r="B480" s="109" t="str">
        <f t="shared" si="17"/>
        <v>1201</v>
      </c>
      <c r="C480">
        <v>120</v>
      </c>
      <c r="D480">
        <v>1</v>
      </c>
      <c r="E480" t="s">
        <v>300</v>
      </c>
      <c r="H480" t="s">
        <v>18</v>
      </c>
      <c r="I480" t="s">
        <v>355</v>
      </c>
    </row>
    <row r="481" spans="1:9">
      <c r="A481" s="31">
        <v>6.9</v>
      </c>
      <c r="B481" s="109" t="str">
        <f t="shared" si="17"/>
        <v>1202</v>
      </c>
      <c r="C481">
        <v>120</v>
      </c>
      <c r="D481">
        <v>2</v>
      </c>
      <c r="E481" t="s">
        <v>201</v>
      </c>
    </row>
    <row r="482" spans="1:9">
      <c r="A482" s="31">
        <v>6.9</v>
      </c>
      <c r="B482" s="109" t="str">
        <f t="shared" si="17"/>
        <v>1203</v>
      </c>
      <c r="C482">
        <v>120</v>
      </c>
      <c r="D482">
        <v>3</v>
      </c>
      <c r="E482" t="s">
        <v>601</v>
      </c>
      <c r="H482" t="str">
        <f t="shared" si="16"/>
        <v/>
      </c>
    </row>
    <row r="483" spans="1:9">
      <c r="A483" s="31">
        <v>6.9</v>
      </c>
      <c r="B483" s="109" t="str">
        <f t="shared" si="17"/>
        <v>1204</v>
      </c>
      <c r="C483">
        <v>120</v>
      </c>
      <c r="D483">
        <v>4</v>
      </c>
      <c r="E483" t="s">
        <v>202</v>
      </c>
      <c r="H483" t="str">
        <f t="shared" si="16"/>
        <v/>
      </c>
    </row>
    <row r="484" spans="1:9">
      <c r="A484" s="31">
        <v>6.1</v>
      </c>
      <c r="B484" s="109" t="str">
        <f t="shared" si="17"/>
        <v>1211</v>
      </c>
      <c r="C484">
        <v>121</v>
      </c>
      <c r="D484">
        <v>1</v>
      </c>
      <c r="E484" t="s">
        <v>201</v>
      </c>
      <c r="H484" t="str">
        <f t="shared" si="16"/>
        <v/>
      </c>
    </row>
    <row r="485" spans="1:9">
      <c r="A485" s="31">
        <v>6.1</v>
      </c>
      <c r="B485" s="109" t="str">
        <f t="shared" si="17"/>
        <v>1212</v>
      </c>
      <c r="C485">
        <v>121</v>
      </c>
      <c r="D485">
        <v>2</v>
      </c>
      <c r="E485" t="s">
        <v>301</v>
      </c>
      <c r="H485" t="str">
        <f t="shared" si="16"/>
        <v>Si</v>
      </c>
      <c r="I485" t="s">
        <v>349</v>
      </c>
    </row>
    <row r="486" spans="1:9">
      <c r="A486" s="31">
        <v>6.1</v>
      </c>
      <c r="B486" s="109" t="str">
        <f t="shared" si="17"/>
        <v>1213</v>
      </c>
      <c r="C486">
        <v>121</v>
      </c>
      <c r="D486">
        <v>3</v>
      </c>
      <c r="E486" t="s">
        <v>601</v>
      </c>
      <c r="H486" t="str">
        <f t="shared" si="16"/>
        <v/>
      </c>
    </row>
    <row r="487" spans="1:9">
      <c r="A487" s="31">
        <v>6.1</v>
      </c>
      <c r="B487" s="109" t="str">
        <f t="shared" si="17"/>
        <v>1214</v>
      </c>
      <c r="C487">
        <v>121</v>
      </c>
      <c r="D487">
        <v>4</v>
      </c>
      <c r="E487" t="s">
        <v>202</v>
      </c>
      <c r="H487" t="str">
        <f t="shared" si="16"/>
        <v/>
      </c>
    </row>
    <row r="488" spans="1:9">
      <c r="A488" s="31">
        <v>7.1</v>
      </c>
      <c r="B488" s="109" t="str">
        <f t="shared" si="17"/>
        <v>1221</v>
      </c>
      <c r="C488">
        <v>122</v>
      </c>
      <c r="D488">
        <v>1</v>
      </c>
      <c r="E488" t="s">
        <v>201</v>
      </c>
      <c r="H488" t="str">
        <f t="shared" si="16"/>
        <v/>
      </c>
    </row>
    <row r="489" spans="1:9">
      <c r="A489" s="31">
        <v>7.1</v>
      </c>
      <c r="B489" s="109" t="str">
        <f t="shared" si="17"/>
        <v>1222</v>
      </c>
      <c r="C489">
        <v>122</v>
      </c>
      <c r="D489">
        <v>2</v>
      </c>
      <c r="E489" t="s">
        <v>302</v>
      </c>
      <c r="H489" t="str">
        <f t="shared" si="16"/>
        <v>Si</v>
      </c>
      <c r="I489" t="s">
        <v>348</v>
      </c>
    </row>
    <row r="490" spans="1:9">
      <c r="A490" s="31">
        <v>7.1</v>
      </c>
      <c r="B490" s="109" t="str">
        <f t="shared" si="17"/>
        <v>1223</v>
      </c>
      <c r="C490">
        <v>122</v>
      </c>
      <c r="D490">
        <v>3</v>
      </c>
      <c r="E490" t="s">
        <v>601</v>
      </c>
      <c r="H490" t="str">
        <f t="shared" si="16"/>
        <v/>
      </c>
    </row>
    <row r="491" spans="1:9">
      <c r="A491" s="31">
        <v>7.1</v>
      </c>
      <c r="B491" s="109" t="str">
        <f t="shared" si="17"/>
        <v>1224</v>
      </c>
      <c r="C491">
        <v>122</v>
      </c>
      <c r="D491">
        <v>4</v>
      </c>
      <c r="E491" t="s">
        <v>202</v>
      </c>
      <c r="H491" t="str">
        <f t="shared" si="16"/>
        <v/>
      </c>
    </row>
    <row r="492" spans="1:9">
      <c r="A492" s="31">
        <v>7.1</v>
      </c>
      <c r="B492" s="109" t="str">
        <f t="shared" si="17"/>
        <v>1231</v>
      </c>
      <c r="C492">
        <v>123</v>
      </c>
      <c r="D492">
        <v>1</v>
      </c>
      <c r="E492" t="s">
        <v>201</v>
      </c>
      <c r="H492" t="str">
        <f t="shared" si="16"/>
        <v/>
      </c>
    </row>
    <row r="493" spans="1:9">
      <c r="A493" s="31">
        <v>7.1</v>
      </c>
      <c r="B493" s="109" t="str">
        <f t="shared" si="17"/>
        <v>1232</v>
      </c>
      <c r="C493">
        <v>123</v>
      </c>
      <c r="D493">
        <v>2</v>
      </c>
      <c r="E493" t="s">
        <v>303</v>
      </c>
      <c r="H493" t="str">
        <f t="shared" si="16"/>
        <v>Si</v>
      </c>
      <c r="I493" t="s">
        <v>348</v>
      </c>
    </row>
    <row r="494" spans="1:9">
      <c r="A494" s="31">
        <v>7.1</v>
      </c>
      <c r="B494" s="109" t="str">
        <f t="shared" si="17"/>
        <v>1233</v>
      </c>
      <c r="C494">
        <v>123</v>
      </c>
      <c r="D494">
        <v>3</v>
      </c>
      <c r="E494" t="s">
        <v>601</v>
      </c>
      <c r="H494" t="str">
        <f t="shared" si="16"/>
        <v/>
      </c>
    </row>
    <row r="495" spans="1:9">
      <c r="A495" s="31">
        <v>7.1</v>
      </c>
      <c r="B495" s="109" t="str">
        <f t="shared" si="17"/>
        <v>1234</v>
      </c>
      <c r="C495">
        <v>123</v>
      </c>
      <c r="D495">
        <v>4</v>
      </c>
      <c r="E495" t="s">
        <v>202</v>
      </c>
      <c r="H495" t="str">
        <f t="shared" si="16"/>
        <v/>
      </c>
    </row>
    <row r="496" spans="1:9">
      <c r="A496" s="31">
        <v>7.2</v>
      </c>
      <c r="B496" s="109" t="str">
        <f t="shared" si="17"/>
        <v>1241</v>
      </c>
      <c r="C496">
        <v>124</v>
      </c>
      <c r="D496">
        <v>1</v>
      </c>
      <c r="E496" t="s">
        <v>201</v>
      </c>
      <c r="H496" t="str">
        <f t="shared" si="16"/>
        <v/>
      </c>
    </row>
    <row r="497" spans="1:9">
      <c r="A497" s="31">
        <v>7.2</v>
      </c>
      <c r="B497" s="109" t="str">
        <f t="shared" si="17"/>
        <v>1242</v>
      </c>
      <c r="C497">
        <v>124</v>
      </c>
      <c r="D497">
        <v>2</v>
      </c>
      <c r="E497" t="s">
        <v>304</v>
      </c>
      <c r="H497" t="str">
        <f t="shared" si="16"/>
        <v>Si</v>
      </c>
      <c r="I497" t="s">
        <v>348</v>
      </c>
    </row>
    <row r="498" spans="1:9">
      <c r="A498" s="31">
        <v>7.2</v>
      </c>
      <c r="B498" s="109" t="str">
        <f t="shared" si="17"/>
        <v>1243</v>
      </c>
      <c r="C498">
        <v>124</v>
      </c>
      <c r="D498">
        <v>3</v>
      </c>
      <c r="E498" t="s">
        <v>601</v>
      </c>
      <c r="H498" t="str">
        <f t="shared" si="16"/>
        <v/>
      </c>
    </row>
    <row r="499" spans="1:9">
      <c r="A499" s="31">
        <v>7.2</v>
      </c>
      <c r="B499" s="109" t="str">
        <f t="shared" si="17"/>
        <v>1244</v>
      </c>
      <c r="C499">
        <v>124</v>
      </c>
      <c r="D499">
        <v>4</v>
      </c>
      <c r="E499" t="s">
        <v>202</v>
      </c>
      <c r="H499" t="str">
        <f t="shared" si="16"/>
        <v/>
      </c>
    </row>
    <row r="500" spans="1:9">
      <c r="A500" s="31">
        <v>7.3</v>
      </c>
      <c r="B500" s="109" t="str">
        <f t="shared" si="17"/>
        <v>1251</v>
      </c>
      <c r="C500">
        <v>125</v>
      </c>
      <c r="D500">
        <v>1</v>
      </c>
      <c r="E500" t="s">
        <v>201</v>
      </c>
      <c r="H500" t="str">
        <f t="shared" si="16"/>
        <v/>
      </c>
    </row>
    <row r="501" spans="1:9">
      <c r="A501" s="31">
        <v>7.3</v>
      </c>
      <c r="B501" s="109" t="str">
        <f t="shared" si="17"/>
        <v>1252</v>
      </c>
      <c r="C501">
        <v>125</v>
      </c>
      <c r="D501">
        <v>2</v>
      </c>
      <c r="E501" t="s">
        <v>305</v>
      </c>
      <c r="H501" t="str">
        <f t="shared" si="16"/>
        <v>Si</v>
      </c>
      <c r="I501" t="s">
        <v>348</v>
      </c>
    </row>
    <row r="502" spans="1:9">
      <c r="A502" s="31">
        <v>7.3</v>
      </c>
      <c r="B502" s="109" t="str">
        <f t="shared" si="17"/>
        <v>1253</v>
      </c>
      <c r="C502">
        <v>125</v>
      </c>
      <c r="D502">
        <v>3</v>
      </c>
      <c r="E502" t="s">
        <v>601</v>
      </c>
      <c r="H502" t="str">
        <f t="shared" si="16"/>
        <v/>
      </c>
    </row>
    <row r="503" spans="1:9">
      <c r="A503" s="31">
        <v>7.3</v>
      </c>
      <c r="B503" s="109" t="str">
        <f t="shared" si="17"/>
        <v>1254</v>
      </c>
      <c r="C503">
        <v>125</v>
      </c>
      <c r="D503">
        <v>4</v>
      </c>
      <c r="E503" t="s">
        <v>202</v>
      </c>
      <c r="H503" t="str">
        <f t="shared" si="16"/>
        <v/>
      </c>
    </row>
    <row r="504" spans="1:9">
      <c r="A504" s="31">
        <v>7.4</v>
      </c>
      <c r="B504" s="109" t="str">
        <f t="shared" si="17"/>
        <v>1261</v>
      </c>
      <c r="C504">
        <v>126</v>
      </c>
      <c r="D504">
        <v>1</v>
      </c>
      <c r="E504" t="s">
        <v>201</v>
      </c>
      <c r="H504" t="str">
        <f t="shared" si="16"/>
        <v/>
      </c>
    </row>
    <row r="505" spans="1:9">
      <c r="A505" s="31">
        <v>7.4</v>
      </c>
      <c r="B505" s="109" t="str">
        <f t="shared" si="17"/>
        <v>1262</v>
      </c>
      <c r="C505">
        <v>126</v>
      </c>
      <c r="D505">
        <v>2</v>
      </c>
      <c r="E505" t="s">
        <v>306</v>
      </c>
      <c r="H505" t="str">
        <f t="shared" si="16"/>
        <v>Si</v>
      </c>
      <c r="I505" t="s">
        <v>348</v>
      </c>
    </row>
    <row r="506" spans="1:9">
      <c r="A506" s="31">
        <v>7.4</v>
      </c>
      <c r="B506" s="109" t="str">
        <f t="shared" si="17"/>
        <v>1263</v>
      </c>
      <c r="C506">
        <v>126</v>
      </c>
      <c r="D506">
        <v>3</v>
      </c>
      <c r="E506" t="s">
        <v>601</v>
      </c>
      <c r="H506" t="str">
        <f t="shared" si="16"/>
        <v/>
      </c>
    </row>
    <row r="507" spans="1:9">
      <c r="A507" s="31">
        <v>7.4</v>
      </c>
      <c r="B507" s="109" t="str">
        <f t="shared" si="17"/>
        <v>1264</v>
      </c>
      <c r="C507">
        <v>126</v>
      </c>
      <c r="D507">
        <v>4</v>
      </c>
      <c r="E507" t="s">
        <v>202</v>
      </c>
      <c r="H507" t="str">
        <f t="shared" si="16"/>
        <v/>
      </c>
    </row>
    <row r="508" spans="1:9">
      <c r="A508" s="31">
        <v>7.5</v>
      </c>
      <c r="B508" s="109" t="str">
        <f t="shared" si="17"/>
        <v>1271</v>
      </c>
      <c r="C508">
        <v>127</v>
      </c>
      <c r="D508">
        <v>1</v>
      </c>
      <c r="E508" t="s">
        <v>201</v>
      </c>
      <c r="H508" t="str">
        <f t="shared" si="16"/>
        <v/>
      </c>
    </row>
    <row r="509" spans="1:9">
      <c r="A509" s="31">
        <v>7.5</v>
      </c>
      <c r="B509" s="109" t="str">
        <f t="shared" si="17"/>
        <v>1272</v>
      </c>
      <c r="C509">
        <v>127</v>
      </c>
      <c r="D509">
        <v>2</v>
      </c>
      <c r="E509" t="s">
        <v>307</v>
      </c>
      <c r="H509" t="str">
        <f t="shared" si="16"/>
        <v>Si</v>
      </c>
      <c r="I509" t="s">
        <v>361</v>
      </c>
    </row>
    <row r="510" spans="1:9">
      <c r="A510" s="31">
        <v>7.5</v>
      </c>
      <c r="B510" s="109" t="str">
        <f t="shared" si="17"/>
        <v>1273</v>
      </c>
      <c r="C510">
        <v>127</v>
      </c>
      <c r="D510">
        <v>3</v>
      </c>
      <c r="E510" t="s">
        <v>601</v>
      </c>
      <c r="H510" t="str">
        <f t="shared" si="16"/>
        <v/>
      </c>
    </row>
    <row r="511" spans="1:9">
      <c r="A511" s="31">
        <v>7.5</v>
      </c>
      <c r="B511" s="109" t="str">
        <f t="shared" si="17"/>
        <v>1274</v>
      </c>
      <c r="C511">
        <v>127</v>
      </c>
      <c r="D511">
        <v>4</v>
      </c>
      <c r="E511" t="s">
        <v>202</v>
      </c>
      <c r="H511" t="str">
        <f t="shared" si="16"/>
        <v/>
      </c>
    </row>
    <row r="512" spans="1:9">
      <c r="A512" s="31">
        <v>7.6</v>
      </c>
      <c r="B512" s="109" t="str">
        <f t="shared" si="17"/>
        <v>1281</v>
      </c>
      <c r="C512">
        <v>128</v>
      </c>
      <c r="D512">
        <v>1</v>
      </c>
      <c r="E512" t="s">
        <v>308</v>
      </c>
      <c r="H512" t="s">
        <v>18</v>
      </c>
      <c r="I512" t="s">
        <v>354</v>
      </c>
    </row>
    <row r="513" spans="1:9">
      <c r="A513" s="31">
        <v>7.6</v>
      </c>
      <c r="B513" s="109" t="str">
        <f t="shared" si="17"/>
        <v>1282</v>
      </c>
      <c r="C513">
        <v>128</v>
      </c>
      <c r="D513">
        <v>2</v>
      </c>
      <c r="E513" t="s">
        <v>201</v>
      </c>
    </row>
    <row r="514" spans="1:9">
      <c r="A514" s="31">
        <v>7.6</v>
      </c>
      <c r="B514" s="109" t="str">
        <f t="shared" si="17"/>
        <v>1283</v>
      </c>
      <c r="C514">
        <v>128</v>
      </c>
      <c r="D514">
        <v>3</v>
      </c>
      <c r="E514" t="s">
        <v>601</v>
      </c>
      <c r="H514" t="str">
        <f t="shared" si="16"/>
        <v/>
      </c>
    </row>
    <row r="515" spans="1:9">
      <c r="A515" s="31">
        <v>7.6</v>
      </c>
      <c r="B515" s="109" t="str">
        <f t="shared" si="17"/>
        <v>1284</v>
      </c>
      <c r="C515">
        <v>128</v>
      </c>
      <c r="D515">
        <v>4</v>
      </c>
      <c r="E515" t="s">
        <v>202</v>
      </c>
      <c r="H515" t="str">
        <f t="shared" si="16"/>
        <v/>
      </c>
    </row>
    <row r="516" spans="1:9">
      <c r="A516" s="31">
        <v>7.6</v>
      </c>
      <c r="B516" s="109" t="str">
        <f t="shared" si="17"/>
        <v>1291</v>
      </c>
      <c r="C516">
        <v>129</v>
      </c>
      <c r="D516">
        <v>1</v>
      </c>
      <c r="E516" t="s">
        <v>201</v>
      </c>
      <c r="H516" t="str">
        <f t="shared" si="16"/>
        <v/>
      </c>
    </row>
    <row r="517" spans="1:9">
      <c r="A517" s="31">
        <v>7.6</v>
      </c>
      <c r="B517" s="109" t="str">
        <f t="shared" si="17"/>
        <v>1292</v>
      </c>
      <c r="C517">
        <v>129</v>
      </c>
      <c r="D517">
        <v>2</v>
      </c>
      <c r="E517" t="s">
        <v>309</v>
      </c>
      <c r="H517" t="str">
        <f t="shared" ref="H517:H580" si="18">IF(D517=2,"Si","")</f>
        <v>Si</v>
      </c>
      <c r="I517" t="s">
        <v>356</v>
      </c>
    </row>
    <row r="518" spans="1:9">
      <c r="A518" s="31">
        <v>7.6</v>
      </c>
      <c r="B518" s="109" t="str">
        <f t="shared" si="17"/>
        <v>1293</v>
      </c>
      <c r="C518">
        <v>129</v>
      </c>
      <c r="D518">
        <v>3</v>
      </c>
      <c r="E518" t="s">
        <v>601</v>
      </c>
      <c r="H518" t="str">
        <f t="shared" si="18"/>
        <v/>
      </c>
    </row>
    <row r="519" spans="1:9">
      <c r="A519" s="31">
        <v>7.6</v>
      </c>
      <c r="B519" s="109" t="str">
        <f t="shared" si="17"/>
        <v>1294</v>
      </c>
      <c r="C519">
        <v>129</v>
      </c>
      <c r="D519">
        <v>4</v>
      </c>
      <c r="E519" t="s">
        <v>202</v>
      </c>
      <c r="H519" t="str">
        <f t="shared" si="18"/>
        <v/>
      </c>
    </row>
    <row r="520" spans="1:9">
      <c r="A520" s="31">
        <v>8.1</v>
      </c>
      <c r="B520" s="109" t="str">
        <f t="shared" si="17"/>
        <v>1301</v>
      </c>
      <c r="C520">
        <v>130</v>
      </c>
      <c r="D520">
        <v>1</v>
      </c>
      <c r="E520" t="s">
        <v>201</v>
      </c>
      <c r="H520" t="str">
        <f t="shared" si="18"/>
        <v/>
      </c>
    </row>
    <row r="521" spans="1:9">
      <c r="A521" s="31">
        <v>8.1</v>
      </c>
      <c r="B521" s="109" t="str">
        <f t="shared" si="17"/>
        <v>1302</v>
      </c>
      <c r="C521">
        <v>130</v>
      </c>
      <c r="D521">
        <v>2</v>
      </c>
      <c r="E521" t="s">
        <v>310</v>
      </c>
      <c r="H521" t="str">
        <f t="shared" si="18"/>
        <v>Si</v>
      </c>
      <c r="I521" t="s">
        <v>349</v>
      </c>
    </row>
    <row r="522" spans="1:9">
      <c r="A522" s="31">
        <v>8.1</v>
      </c>
      <c r="B522" s="109" t="str">
        <f t="shared" si="17"/>
        <v>1303</v>
      </c>
      <c r="C522">
        <v>130</v>
      </c>
      <c r="D522">
        <v>3</v>
      </c>
      <c r="E522" t="s">
        <v>601</v>
      </c>
      <c r="H522" t="str">
        <f t="shared" si="18"/>
        <v/>
      </c>
    </row>
    <row r="523" spans="1:9">
      <c r="A523" s="31">
        <v>8.1</v>
      </c>
      <c r="B523" s="109" t="str">
        <f t="shared" si="17"/>
        <v>1304</v>
      </c>
      <c r="C523">
        <v>130</v>
      </c>
      <c r="D523">
        <v>4</v>
      </c>
      <c r="E523" t="s">
        <v>202</v>
      </c>
      <c r="H523" t="str">
        <f t="shared" si="18"/>
        <v/>
      </c>
    </row>
    <row r="524" spans="1:9">
      <c r="A524" s="31">
        <v>8.1999999999999993</v>
      </c>
      <c r="B524" s="109" t="str">
        <f t="shared" si="17"/>
        <v>1311</v>
      </c>
      <c r="C524">
        <v>131</v>
      </c>
      <c r="D524">
        <v>1</v>
      </c>
      <c r="E524" t="s">
        <v>201</v>
      </c>
      <c r="H524" t="str">
        <f t="shared" si="18"/>
        <v/>
      </c>
    </row>
    <row r="525" spans="1:9">
      <c r="A525" s="31">
        <v>8.1999999999999993</v>
      </c>
      <c r="B525" s="109" t="str">
        <f t="shared" si="17"/>
        <v>1312</v>
      </c>
      <c r="C525">
        <v>131</v>
      </c>
      <c r="D525">
        <v>2</v>
      </c>
      <c r="E525" t="s">
        <v>311</v>
      </c>
      <c r="H525" t="str">
        <f t="shared" si="18"/>
        <v>Si</v>
      </c>
      <c r="I525" t="s">
        <v>349</v>
      </c>
    </row>
    <row r="526" spans="1:9">
      <c r="A526" s="31">
        <v>8.1999999999999993</v>
      </c>
      <c r="B526" s="109" t="str">
        <f t="shared" si="17"/>
        <v>1313</v>
      </c>
      <c r="C526">
        <v>131</v>
      </c>
      <c r="D526">
        <v>3</v>
      </c>
      <c r="E526" t="s">
        <v>601</v>
      </c>
      <c r="H526" t="str">
        <f t="shared" si="18"/>
        <v/>
      </c>
    </row>
    <row r="527" spans="1:9">
      <c r="A527" s="31">
        <v>8.1999999999999993</v>
      </c>
      <c r="B527" s="109" t="str">
        <f t="shared" si="17"/>
        <v>1314</v>
      </c>
      <c r="C527">
        <v>131</v>
      </c>
      <c r="D527">
        <v>4</v>
      </c>
      <c r="E527" t="s">
        <v>202</v>
      </c>
      <c r="H527" t="str">
        <f t="shared" si="18"/>
        <v/>
      </c>
    </row>
    <row r="528" spans="1:9">
      <c r="A528" s="31">
        <v>8.1999999999999993</v>
      </c>
      <c r="B528" s="109" t="str">
        <f t="shared" ref="B528:B591" si="19">_xlfn.CONCAT(C528,D528)</f>
        <v>1321</v>
      </c>
      <c r="C528">
        <v>132</v>
      </c>
      <c r="D528">
        <v>1</v>
      </c>
      <c r="E528" t="s">
        <v>201</v>
      </c>
      <c r="H528" t="str">
        <f t="shared" si="18"/>
        <v/>
      </c>
    </row>
    <row r="529" spans="1:9">
      <c r="A529" s="31">
        <v>8.1999999999999993</v>
      </c>
      <c r="B529" s="109" t="str">
        <f t="shared" si="19"/>
        <v>1322</v>
      </c>
      <c r="C529">
        <v>132</v>
      </c>
      <c r="D529">
        <v>2</v>
      </c>
      <c r="E529" t="s">
        <v>312</v>
      </c>
      <c r="H529" t="str">
        <f t="shared" si="18"/>
        <v>Si</v>
      </c>
      <c r="I529" t="s">
        <v>349</v>
      </c>
    </row>
    <row r="530" spans="1:9">
      <c r="A530" s="31">
        <v>8.1999999999999993</v>
      </c>
      <c r="B530" s="109" t="str">
        <f t="shared" si="19"/>
        <v>1323</v>
      </c>
      <c r="C530">
        <v>132</v>
      </c>
      <c r="D530">
        <v>3</v>
      </c>
      <c r="E530" t="s">
        <v>601</v>
      </c>
      <c r="H530" t="str">
        <f t="shared" si="18"/>
        <v/>
      </c>
    </row>
    <row r="531" spans="1:9">
      <c r="A531" s="31">
        <v>8.1999999999999993</v>
      </c>
      <c r="B531" s="109" t="str">
        <f t="shared" si="19"/>
        <v>1324</v>
      </c>
      <c r="C531">
        <v>132</v>
      </c>
      <c r="D531">
        <v>4</v>
      </c>
      <c r="E531" t="s">
        <v>202</v>
      </c>
      <c r="H531" t="str">
        <f t="shared" si="18"/>
        <v/>
      </c>
    </row>
    <row r="532" spans="1:9">
      <c r="A532" s="31">
        <v>8.3000000000000007</v>
      </c>
      <c r="B532" s="109" t="str">
        <f t="shared" si="19"/>
        <v>1331</v>
      </c>
      <c r="C532">
        <v>133</v>
      </c>
      <c r="D532">
        <v>1</v>
      </c>
      <c r="E532" t="s">
        <v>201</v>
      </c>
      <c r="H532" t="str">
        <f t="shared" si="18"/>
        <v/>
      </c>
    </row>
    <row r="533" spans="1:9">
      <c r="A533" s="31">
        <v>8.3000000000000007</v>
      </c>
      <c r="B533" s="109" t="str">
        <f t="shared" si="19"/>
        <v>1332</v>
      </c>
      <c r="C533">
        <v>133</v>
      </c>
      <c r="D533">
        <v>2</v>
      </c>
      <c r="E533" t="s">
        <v>313</v>
      </c>
      <c r="H533" t="str">
        <f t="shared" si="18"/>
        <v>Si</v>
      </c>
      <c r="I533" t="s">
        <v>348</v>
      </c>
    </row>
    <row r="534" spans="1:9">
      <c r="A534" s="31">
        <v>8.3000000000000007</v>
      </c>
      <c r="B534" s="109" t="str">
        <f t="shared" si="19"/>
        <v>1333</v>
      </c>
      <c r="C534">
        <v>133</v>
      </c>
      <c r="D534">
        <v>3</v>
      </c>
      <c r="E534" t="s">
        <v>601</v>
      </c>
      <c r="H534" t="str">
        <f t="shared" si="18"/>
        <v/>
      </c>
    </row>
    <row r="535" spans="1:9">
      <c r="A535" s="31">
        <v>8.3000000000000007</v>
      </c>
      <c r="B535" s="109" t="str">
        <f t="shared" si="19"/>
        <v>1334</v>
      </c>
      <c r="C535">
        <v>133</v>
      </c>
      <c r="D535">
        <v>4</v>
      </c>
      <c r="E535" t="s">
        <v>202</v>
      </c>
      <c r="H535" t="str">
        <f t="shared" si="18"/>
        <v/>
      </c>
    </row>
    <row r="536" spans="1:9">
      <c r="A536" s="31">
        <v>8.4</v>
      </c>
      <c r="B536" s="109" t="str">
        <f t="shared" si="19"/>
        <v>1341</v>
      </c>
      <c r="C536">
        <v>134</v>
      </c>
      <c r="D536">
        <v>1</v>
      </c>
      <c r="E536" t="s">
        <v>201</v>
      </c>
      <c r="H536" t="str">
        <f t="shared" si="18"/>
        <v/>
      </c>
    </row>
    <row r="537" spans="1:9">
      <c r="A537" s="31">
        <v>8.4</v>
      </c>
      <c r="B537" s="109" t="str">
        <f t="shared" si="19"/>
        <v>1342</v>
      </c>
      <c r="C537">
        <v>134</v>
      </c>
      <c r="D537">
        <v>2</v>
      </c>
      <c r="E537" t="s">
        <v>314</v>
      </c>
      <c r="H537" t="str">
        <f t="shared" si="18"/>
        <v>Si</v>
      </c>
      <c r="I537" t="s">
        <v>361</v>
      </c>
    </row>
    <row r="538" spans="1:9">
      <c r="A538" s="31">
        <v>8.4</v>
      </c>
      <c r="B538" s="109" t="str">
        <f t="shared" si="19"/>
        <v>1343</v>
      </c>
      <c r="C538">
        <v>134</v>
      </c>
      <c r="D538">
        <v>3</v>
      </c>
      <c r="E538" t="s">
        <v>601</v>
      </c>
      <c r="H538" t="str">
        <f t="shared" si="18"/>
        <v/>
      </c>
    </row>
    <row r="539" spans="1:9">
      <c r="A539" s="31">
        <v>8.4</v>
      </c>
      <c r="B539" s="109" t="str">
        <f t="shared" si="19"/>
        <v>1344</v>
      </c>
      <c r="C539">
        <v>134</v>
      </c>
      <c r="D539">
        <v>4</v>
      </c>
      <c r="E539" t="s">
        <v>202</v>
      </c>
      <c r="H539" t="str">
        <f t="shared" si="18"/>
        <v/>
      </c>
    </row>
    <row r="540" spans="1:9">
      <c r="A540" s="31">
        <v>8.5</v>
      </c>
      <c r="B540" s="109" t="str">
        <f t="shared" si="19"/>
        <v>1351</v>
      </c>
      <c r="C540">
        <v>135</v>
      </c>
      <c r="D540">
        <v>1</v>
      </c>
      <c r="E540" t="s">
        <v>201</v>
      </c>
      <c r="H540" t="str">
        <f t="shared" si="18"/>
        <v/>
      </c>
    </row>
    <row r="541" spans="1:9">
      <c r="A541" s="31">
        <v>8.5</v>
      </c>
      <c r="B541" s="109" t="str">
        <f t="shared" si="19"/>
        <v>1352</v>
      </c>
      <c r="C541">
        <v>135</v>
      </c>
      <c r="D541">
        <v>2</v>
      </c>
      <c r="E541" t="s">
        <v>643</v>
      </c>
      <c r="H541" t="str">
        <f t="shared" si="18"/>
        <v>Si</v>
      </c>
      <c r="I541" t="s">
        <v>200</v>
      </c>
    </row>
    <row r="542" spans="1:9">
      <c r="A542" s="31">
        <v>8.5</v>
      </c>
      <c r="B542" s="109" t="str">
        <f t="shared" si="19"/>
        <v>1353</v>
      </c>
      <c r="C542">
        <v>135</v>
      </c>
      <c r="D542">
        <v>3</v>
      </c>
      <c r="E542" t="s">
        <v>601</v>
      </c>
      <c r="H542" t="str">
        <f t="shared" si="18"/>
        <v/>
      </c>
    </row>
    <row r="543" spans="1:9">
      <c r="A543" s="31">
        <v>8.5</v>
      </c>
      <c r="B543" s="109" t="str">
        <f t="shared" si="19"/>
        <v>1354</v>
      </c>
      <c r="C543">
        <v>135</v>
      </c>
      <c r="D543">
        <v>4</v>
      </c>
      <c r="E543" t="s">
        <v>202</v>
      </c>
      <c r="H543" t="str">
        <f t="shared" si="18"/>
        <v/>
      </c>
    </row>
    <row r="544" spans="1:9">
      <c r="A544" s="31">
        <v>8.5</v>
      </c>
      <c r="B544" s="109" t="str">
        <f t="shared" si="19"/>
        <v>1361</v>
      </c>
      <c r="C544">
        <v>136</v>
      </c>
      <c r="D544">
        <v>1</v>
      </c>
      <c r="E544" t="s">
        <v>201</v>
      </c>
      <c r="H544" t="str">
        <f t="shared" si="18"/>
        <v/>
      </c>
    </row>
    <row r="545" spans="1:9">
      <c r="A545" s="31">
        <v>8.5</v>
      </c>
      <c r="B545" s="109" t="str">
        <f t="shared" si="19"/>
        <v>1362</v>
      </c>
      <c r="C545">
        <v>136</v>
      </c>
      <c r="D545">
        <v>2</v>
      </c>
      <c r="E545" t="s">
        <v>315</v>
      </c>
      <c r="H545" t="str">
        <f t="shared" si="18"/>
        <v>Si</v>
      </c>
      <c r="I545" t="s">
        <v>354</v>
      </c>
    </row>
    <row r="546" spans="1:9">
      <c r="A546" s="31">
        <v>8.5</v>
      </c>
      <c r="B546" s="109" t="str">
        <f t="shared" si="19"/>
        <v>1363</v>
      </c>
      <c r="C546">
        <v>136</v>
      </c>
      <c r="D546">
        <v>3</v>
      </c>
      <c r="E546" t="s">
        <v>601</v>
      </c>
      <c r="H546" t="str">
        <f t="shared" si="18"/>
        <v/>
      </c>
    </row>
    <row r="547" spans="1:9">
      <c r="A547" s="31">
        <v>8.5</v>
      </c>
      <c r="B547" s="109" t="str">
        <f t="shared" si="19"/>
        <v>1364</v>
      </c>
      <c r="C547">
        <v>136</v>
      </c>
      <c r="D547">
        <v>4</v>
      </c>
      <c r="E547" t="s">
        <v>202</v>
      </c>
      <c r="H547" t="str">
        <f t="shared" si="18"/>
        <v/>
      </c>
    </row>
    <row r="548" spans="1:9">
      <c r="A548" s="31">
        <v>8.5</v>
      </c>
      <c r="B548" s="109" t="str">
        <f t="shared" si="19"/>
        <v>1371</v>
      </c>
      <c r="C548">
        <v>137</v>
      </c>
      <c r="D548">
        <v>1</v>
      </c>
      <c r="E548" t="s">
        <v>201</v>
      </c>
      <c r="H548" t="str">
        <f t="shared" si="18"/>
        <v/>
      </c>
    </row>
    <row r="549" spans="1:9">
      <c r="A549" s="31">
        <v>8.5</v>
      </c>
      <c r="B549" s="109" t="str">
        <f t="shared" si="19"/>
        <v>1372</v>
      </c>
      <c r="C549">
        <v>137</v>
      </c>
      <c r="D549">
        <v>2</v>
      </c>
      <c r="E549" t="s">
        <v>316</v>
      </c>
      <c r="H549" t="str">
        <f t="shared" si="18"/>
        <v>Si</v>
      </c>
      <c r="I549" t="s">
        <v>354</v>
      </c>
    </row>
    <row r="550" spans="1:9">
      <c r="A550" s="31">
        <v>8.5</v>
      </c>
      <c r="B550" s="109" t="str">
        <f t="shared" si="19"/>
        <v>1373</v>
      </c>
      <c r="C550">
        <v>137</v>
      </c>
      <c r="D550">
        <v>3</v>
      </c>
      <c r="E550" t="s">
        <v>601</v>
      </c>
      <c r="H550" t="str">
        <f t="shared" si="18"/>
        <v/>
      </c>
    </row>
    <row r="551" spans="1:9">
      <c r="A551" s="31">
        <v>8.5</v>
      </c>
      <c r="B551" s="109" t="str">
        <f t="shared" si="19"/>
        <v>1374</v>
      </c>
      <c r="C551">
        <v>137</v>
      </c>
      <c r="D551">
        <v>4</v>
      </c>
      <c r="E551" t="s">
        <v>202</v>
      </c>
      <c r="H551" t="str">
        <f t="shared" si="18"/>
        <v/>
      </c>
    </row>
    <row r="552" spans="1:9">
      <c r="A552" s="31">
        <v>8.5</v>
      </c>
      <c r="B552" s="109" t="str">
        <f t="shared" si="19"/>
        <v>1381</v>
      </c>
      <c r="C552">
        <v>138</v>
      </c>
      <c r="D552">
        <v>1</v>
      </c>
      <c r="E552" t="s">
        <v>201</v>
      </c>
      <c r="H552" t="str">
        <f t="shared" si="18"/>
        <v/>
      </c>
    </row>
    <row r="553" spans="1:9">
      <c r="A553" s="31">
        <v>8.5</v>
      </c>
      <c r="B553" s="109" t="str">
        <f t="shared" si="19"/>
        <v>1382</v>
      </c>
      <c r="C553">
        <v>138</v>
      </c>
      <c r="D553">
        <v>2</v>
      </c>
      <c r="E553" t="s">
        <v>639</v>
      </c>
      <c r="H553" t="str">
        <f t="shared" si="18"/>
        <v>Si</v>
      </c>
      <c r="I553" t="s">
        <v>200</v>
      </c>
    </row>
    <row r="554" spans="1:9">
      <c r="A554" s="31">
        <v>8.5</v>
      </c>
      <c r="B554" s="109" t="str">
        <f t="shared" si="19"/>
        <v>1383</v>
      </c>
      <c r="C554">
        <v>138</v>
      </c>
      <c r="D554">
        <v>3</v>
      </c>
      <c r="E554" t="s">
        <v>601</v>
      </c>
      <c r="H554" t="str">
        <f t="shared" si="18"/>
        <v/>
      </c>
    </row>
    <row r="555" spans="1:9">
      <c r="A555" s="31">
        <v>8.5</v>
      </c>
      <c r="B555" s="109" t="str">
        <f t="shared" si="19"/>
        <v>1384</v>
      </c>
      <c r="C555">
        <v>138</v>
      </c>
      <c r="D555">
        <v>4</v>
      </c>
      <c r="E555" t="s">
        <v>202</v>
      </c>
      <c r="H555" t="str">
        <f t="shared" si="18"/>
        <v/>
      </c>
    </row>
    <row r="556" spans="1:9">
      <c r="A556" s="31">
        <v>8.5</v>
      </c>
      <c r="B556" s="109" t="str">
        <f t="shared" si="19"/>
        <v>1391</v>
      </c>
      <c r="C556">
        <v>139</v>
      </c>
      <c r="D556">
        <v>1</v>
      </c>
      <c r="E556" t="s">
        <v>201</v>
      </c>
      <c r="H556" t="str">
        <f t="shared" si="18"/>
        <v/>
      </c>
    </row>
    <row r="557" spans="1:9">
      <c r="A557" s="31">
        <v>8.5</v>
      </c>
      <c r="B557" s="109" t="str">
        <f t="shared" si="19"/>
        <v>1392</v>
      </c>
      <c r="C557">
        <v>139</v>
      </c>
      <c r="D557">
        <v>2</v>
      </c>
      <c r="E557" t="s">
        <v>317</v>
      </c>
      <c r="H557" t="str">
        <f t="shared" si="18"/>
        <v>Si</v>
      </c>
      <c r="I557" t="s">
        <v>350</v>
      </c>
    </row>
    <row r="558" spans="1:9">
      <c r="A558" s="31">
        <v>8.5</v>
      </c>
      <c r="B558" s="109" t="str">
        <f t="shared" si="19"/>
        <v>1393</v>
      </c>
      <c r="C558">
        <v>139</v>
      </c>
      <c r="D558">
        <v>3</v>
      </c>
      <c r="E558" t="s">
        <v>601</v>
      </c>
      <c r="H558" t="str">
        <f t="shared" si="18"/>
        <v/>
      </c>
    </row>
    <row r="559" spans="1:9">
      <c r="A559" s="31">
        <v>8.5</v>
      </c>
      <c r="B559" s="109" t="str">
        <f t="shared" si="19"/>
        <v>1394</v>
      </c>
      <c r="C559">
        <v>139</v>
      </c>
      <c r="D559">
        <v>4</v>
      </c>
      <c r="E559" t="s">
        <v>202</v>
      </c>
      <c r="H559" t="str">
        <f t="shared" si="18"/>
        <v/>
      </c>
    </row>
    <row r="560" spans="1:9">
      <c r="A560" s="31">
        <v>9.1</v>
      </c>
      <c r="B560" s="109" t="str">
        <f t="shared" si="19"/>
        <v>1401</v>
      </c>
      <c r="C560">
        <v>140</v>
      </c>
      <c r="D560">
        <v>1</v>
      </c>
      <c r="E560" t="s">
        <v>201</v>
      </c>
      <c r="H560" t="str">
        <f t="shared" si="18"/>
        <v/>
      </c>
    </row>
    <row r="561" spans="1:9">
      <c r="A561" s="31">
        <v>9.1</v>
      </c>
      <c r="B561" s="109" t="str">
        <f t="shared" si="19"/>
        <v>1402</v>
      </c>
      <c r="C561">
        <v>140</v>
      </c>
      <c r="D561">
        <v>2</v>
      </c>
      <c r="E561" t="s">
        <v>614</v>
      </c>
      <c r="H561" t="str">
        <f t="shared" si="18"/>
        <v>Si</v>
      </c>
      <c r="I561" t="s">
        <v>358</v>
      </c>
    </row>
    <row r="562" spans="1:9">
      <c r="A562" s="31">
        <v>9.1</v>
      </c>
      <c r="B562" s="109" t="str">
        <f t="shared" si="19"/>
        <v>1403</v>
      </c>
      <c r="C562">
        <v>140</v>
      </c>
      <c r="D562">
        <v>3</v>
      </c>
      <c r="E562" t="s">
        <v>601</v>
      </c>
      <c r="H562" t="str">
        <f t="shared" si="18"/>
        <v/>
      </c>
    </row>
    <row r="563" spans="1:9">
      <c r="A563" s="31">
        <v>9.1</v>
      </c>
      <c r="B563" s="109" t="str">
        <f t="shared" si="19"/>
        <v>1404</v>
      </c>
      <c r="C563">
        <v>140</v>
      </c>
      <c r="D563">
        <v>4</v>
      </c>
      <c r="E563" t="s">
        <v>202</v>
      </c>
      <c r="H563" t="str">
        <f t="shared" si="18"/>
        <v/>
      </c>
    </row>
    <row r="564" spans="1:9">
      <c r="A564" s="31">
        <v>9.1</v>
      </c>
      <c r="B564" s="109" t="str">
        <f t="shared" si="19"/>
        <v>1411</v>
      </c>
      <c r="C564">
        <v>141</v>
      </c>
      <c r="D564">
        <v>1</v>
      </c>
      <c r="E564" t="s">
        <v>201</v>
      </c>
      <c r="H564" t="str">
        <f t="shared" si="18"/>
        <v/>
      </c>
    </row>
    <row r="565" spans="1:9">
      <c r="A565" s="31">
        <v>9.1</v>
      </c>
      <c r="B565" s="109" t="str">
        <f t="shared" si="19"/>
        <v>1412</v>
      </c>
      <c r="C565">
        <v>141</v>
      </c>
      <c r="D565">
        <v>2</v>
      </c>
      <c r="E565" t="s">
        <v>318</v>
      </c>
      <c r="H565" t="str">
        <f t="shared" si="18"/>
        <v>Si</v>
      </c>
      <c r="I565" t="s">
        <v>362</v>
      </c>
    </row>
    <row r="566" spans="1:9">
      <c r="A566" s="31">
        <v>9.1</v>
      </c>
      <c r="B566" s="109" t="str">
        <f t="shared" si="19"/>
        <v>1413</v>
      </c>
      <c r="C566">
        <v>141</v>
      </c>
      <c r="D566">
        <v>3</v>
      </c>
      <c r="E566" t="s">
        <v>601</v>
      </c>
      <c r="H566" t="str">
        <f t="shared" si="18"/>
        <v/>
      </c>
    </row>
    <row r="567" spans="1:9">
      <c r="A567" s="31">
        <v>9.1</v>
      </c>
      <c r="B567" s="109" t="str">
        <f t="shared" si="19"/>
        <v>1414</v>
      </c>
      <c r="C567">
        <v>141</v>
      </c>
      <c r="D567">
        <v>4</v>
      </c>
      <c r="E567" t="s">
        <v>202</v>
      </c>
      <c r="H567" t="str">
        <f t="shared" si="18"/>
        <v/>
      </c>
    </row>
    <row r="568" spans="1:9">
      <c r="A568" s="31">
        <v>9.1</v>
      </c>
      <c r="B568" s="109" t="str">
        <f t="shared" si="19"/>
        <v>1421</v>
      </c>
      <c r="C568">
        <v>142</v>
      </c>
      <c r="D568">
        <v>1</v>
      </c>
      <c r="E568" t="s">
        <v>201</v>
      </c>
      <c r="H568" t="str">
        <f t="shared" si="18"/>
        <v/>
      </c>
    </row>
    <row r="569" spans="1:9">
      <c r="A569" s="31">
        <v>9.1</v>
      </c>
      <c r="B569" s="109" t="str">
        <f t="shared" si="19"/>
        <v>1422</v>
      </c>
      <c r="C569">
        <v>142</v>
      </c>
      <c r="D569">
        <v>2</v>
      </c>
      <c r="E569" t="s">
        <v>640</v>
      </c>
      <c r="H569" t="str">
        <f t="shared" si="18"/>
        <v>Si</v>
      </c>
      <c r="I569" t="s">
        <v>200</v>
      </c>
    </row>
    <row r="570" spans="1:9">
      <c r="A570" s="31">
        <v>9.1</v>
      </c>
      <c r="B570" s="109" t="str">
        <f t="shared" si="19"/>
        <v>1423</v>
      </c>
      <c r="C570">
        <v>142</v>
      </c>
      <c r="D570">
        <v>3</v>
      </c>
      <c r="E570" t="s">
        <v>601</v>
      </c>
      <c r="H570" t="str">
        <f t="shared" si="18"/>
        <v/>
      </c>
    </row>
    <row r="571" spans="1:9">
      <c r="A571" s="31">
        <v>9.1</v>
      </c>
      <c r="B571" s="109" t="str">
        <f t="shared" si="19"/>
        <v>1424</v>
      </c>
      <c r="C571">
        <v>142</v>
      </c>
      <c r="D571">
        <v>4</v>
      </c>
      <c r="E571" t="s">
        <v>202</v>
      </c>
      <c r="H571" t="str">
        <f t="shared" si="18"/>
        <v/>
      </c>
    </row>
    <row r="572" spans="1:9">
      <c r="A572" s="31">
        <v>9.1999999999999993</v>
      </c>
      <c r="B572" s="109" t="str">
        <f t="shared" si="19"/>
        <v>1431</v>
      </c>
      <c r="C572">
        <v>143</v>
      </c>
      <c r="D572">
        <v>1</v>
      </c>
      <c r="E572" t="s">
        <v>201</v>
      </c>
      <c r="H572" t="str">
        <f t="shared" si="18"/>
        <v/>
      </c>
    </row>
    <row r="573" spans="1:9">
      <c r="A573" s="31">
        <v>9.1999999999999993</v>
      </c>
      <c r="B573" s="109" t="str">
        <f t="shared" si="19"/>
        <v>1432</v>
      </c>
      <c r="C573">
        <v>143</v>
      </c>
      <c r="D573">
        <v>2</v>
      </c>
      <c r="E573" t="s">
        <v>319</v>
      </c>
      <c r="H573" t="str">
        <f t="shared" si="18"/>
        <v>Si</v>
      </c>
      <c r="I573" t="s">
        <v>348</v>
      </c>
    </row>
    <row r="574" spans="1:9">
      <c r="A574" s="31">
        <v>9.1999999999999993</v>
      </c>
      <c r="B574" s="109" t="str">
        <f t="shared" si="19"/>
        <v>1433</v>
      </c>
      <c r="C574">
        <v>143</v>
      </c>
      <c r="D574">
        <v>3</v>
      </c>
      <c r="E574" t="s">
        <v>601</v>
      </c>
      <c r="H574" t="str">
        <f t="shared" si="18"/>
        <v/>
      </c>
    </row>
    <row r="575" spans="1:9">
      <c r="A575" s="31">
        <v>9.1999999999999993</v>
      </c>
      <c r="B575" s="109" t="str">
        <f t="shared" si="19"/>
        <v>1434</v>
      </c>
      <c r="C575">
        <v>143</v>
      </c>
      <c r="D575">
        <v>4</v>
      </c>
      <c r="E575" t="s">
        <v>202</v>
      </c>
      <c r="H575" t="str">
        <f t="shared" si="18"/>
        <v/>
      </c>
    </row>
    <row r="576" spans="1:9">
      <c r="A576" s="31">
        <v>9.1999999999999993</v>
      </c>
      <c r="B576" s="109" t="str">
        <f t="shared" si="19"/>
        <v>1441</v>
      </c>
      <c r="C576">
        <v>144</v>
      </c>
      <c r="D576">
        <v>1</v>
      </c>
      <c r="E576" t="s">
        <v>201</v>
      </c>
      <c r="H576" t="str">
        <f t="shared" si="18"/>
        <v/>
      </c>
    </row>
    <row r="577" spans="1:9">
      <c r="A577" s="31">
        <v>9.1999999999999993</v>
      </c>
      <c r="B577" s="109" t="str">
        <f t="shared" si="19"/>
        <v>1442</v>
      </c>
      <c r="C577">
        <v>144</v>
      </c>
      <c r="D577">
        <v>2</v>
      </c>
      <c r="E577" t="s">
        <v>320</v>
      </c>
      <c r="H577" t="str">
        <f t="shared" si="18"/>
        <v>Si</v>
      </c>
      <c r="I577" t="s">
        <v>362</v>
      </c>
    </row>
    <row r="578" spans="1:9">
      <c r="A578" s="31">
        <v>9.1999999999999993</v>
      </c>
      <c r="B578" s="109" t="str">
        <f t="shared" si="19"/>
        <v>1443</v>
      </c>
      <c r="C578">
        <v>144</v>
      </c>
      <c r="D578">
        <v>3</v>
      </c>
      <c r="E578" t="s">
        <v>601</v>
      </c>
      <c r="H578" t="str">
        <f t="shared" si="18"/>
        <v/>
      </c>
    </row>
    <row r="579" spans="1:9">
      <c r="A579" s="31">
        <v>9.1999999999999993</v>
      </c>
      <c r="B579" s="109" t="str">
        <f t="shared" si="19"/>
        <v>1444</v>
      </c>
      <c r="C579">
        <v>144</v>
      </c>
      <c r="D579">
        <v>4</v>
      </c>
      <c r="E579" t="s">
        <v>202</v>
      </c>
      <c r="H579" t="str">
        <f t="shared" si="18"/>
        <v/>
      </c>
    </row>
    <row r="580" spans="1:9">
      <c r="A580" s="31">
        <v>9.3000000000000007</v>
      </c>
      <c r="B580" s="109" t="str">
        <f t="shared" si="19"/>
        <v>1451</v>
      </c>
      <c r="C580">
        <v>145</v>
      </c>
      <c r="D580">
        <v>1</v>
      </c>
      <c r="E580" t="s">
        <v>201</v>
      </c>
      <c r="H580" t="str">
        <f t="shared" si="18"/>
        <v/>
      </c>
    </row>
    <row r="581" spans="1:9">
      <c r="A581" s="31">
        <v>9.3000000000000007</v>
      </c>
      <c r="B581" s="109" t="str">
        <f t="shared" si="19"/>
        <v>1452</v>
      </c>
      <c r="C581">
        <v>145</v>
      </c>
      <c r="D581">
        <v>2</v>
      </c>
      <c r="E581" t="s">
        <v>321</v>
      </c>
      <c r="H581" t="str">
        <f t="shared" ref="H581:H644" si="20">IF(D581=2,"Si","")</f>
        <v>Si</v>
      </c>
      <c r="I581" t="s">
        <v>350</v>
      </c>
    </row>
    <row r="582" spans="1:9">
      <c r="A582" s="31">
        <v>9.3000000000000007</v>
      </c>
      <c r="B582" s="109" t="str">
        <f t="shared" si="19"/>
        <v>1453</v>
      </c>
      <c r="C582">
        <v>145</v>
      </c>
      <c r="D582">
        <v>3</v>
      </c>
      <c r="E582" t="s">
        <v>601</v>
      </c>
      <c r="H582" t="str">
        <f t="shared" si="20"/>
        <v/>
      </c>
    </row>
    <row r="583" spans="1:9">
      <c r="A583" s="31">
        <v>9.3000000000000007</v>
      </c>
      <c r="B583" s="109" t="str">
        <f t="shared" si="19"/>
        <v>1454</v>
      </c>
      <c r="C583">
        <v>145</v>
      </c>
      <c r="D583">
        <v>4</v>
      </c>
      <c r="E583" t="s">
        <v>202</v>
      </c>
      <c r="H583" t="str">
        <f t="shared" si="20"/>
        <v/>
      </c>
    </row>
    <row r="584" spans="1:9">
      <c r="A584" s="31">
        <v>9.4</v>
      </c>
      <c r="B584" s="109" t="str">
        <f t="shared" si="19"/>
        <v>1461</v>
      </c>
      <c r="C584">
        <v>146</v>
      </c>
      <c r="D584">
        <v>1</v>
      </c>
      <c r="E584" t="s">
        <v>201</v>
      </c>
      <c r="H584" t="str">
        <f t="shared" si="20"/>
        <v/>
      </c>
    </row>
    <row r="585" spans="1:9">
      <c r="A585" s="31">
        <v>9.4</v>
      </c>
      <c r="B585" s="109" t="str">
        <f t="shared" si="19"/>
        <v>1462</v>
      </c>
      <c r="C585">
        <v>146</v>
      </c>
      <c r="D585">
        <v>2</v>
      </c>
      <c r="E585" t="s">
        <v>322</v>
      </c>
      <c r="H585" t="str">
        <f t="shared" si="20"/>
        <v>Si</v>
      </c>
      <c r="I585" t="s">
        <v>354</v>
      </c>
    </row>
    <row r="586" spans="1:9">
      <c r="A586" s="31">
        <v>9.4</v>
      </c>
      <c r="B586" s="109" t="str">
        <f t="shared" si="19"/>
        <v>1463</v>
      </c>
      <c r="C586">
        <v>146</v>
      </c>
      <c r="D586">
        <v>3</v>
      </c>
      <c r="E586" t="s">
        <v>601</v>
      </c>
      <c r="H586" t="str">
        <f t="shared" si="20"/>
        <v/>
      </c>
    </row>
    <row r="587" spans="1:9">
      <c r="A587" s="31">
        <v>9.4</v>
      </c>
      <c r="B587" s="109" t="str">
        <f t="shared" si="19"/>
        <v>1464</v>
      </c>
      <c r="C587">
        <v>146</v>
      </c>
      <c r="D587">
        <v>4</v>
      </c>
      <c r="E587" t="s">
        <v>202</v>
      </c>
      <c r="H587" t="str">
        <f t="shared" si="20"/>
        <v/>
      </c>
    </row>
    <row r="588" spans="1:9">
      <c r="A588" s="31">
        <v>9.4</v>
      </c>
      <c r="B588" s="109" t="str">
        <f t="shared" si="19"/>
        <v>1471</v>
      </c>
      <c r="C588">
        <v>147</v>
      </c>
      <c r="D588">
        <v>1</v>
      </c>
      <c r="E588" t="s">
        <v>201</v>
      </c>
      <c r="H588" t="str">
        <f t="shared" si="20"/>
        <v/>
      </c>
    </row>
    <row r="589" spans="1:9">
      <c r="A589" s="31">
        <v>9.4</v>
      </c>
      <c r="B589" s="109" t="str">
        <f t="shared" si="19"/>
        <v>1472</v>
      </c>
      <c r="C589">
        <v>147</v>
      </c>
      <c r="D589">
        <v>2</v>
      </c>
      <c r="E589" t="s">
        <v>323</v>
      </c>
      <c r="H589" t="str">
        <f t="shared" si="20"/>
        <v>Si</v>
      </c>
      <c r="I589" t="s">
        <v>362</v>
      </c>
    </row>
    <row r="590" spans="1:9">
      <c r="A590" s="31">
        <v>9.4</v>
      </c>
      <c r="B590" s="109" t="str">
        <f t="shared" si="19"/>
        <v>1473</v>
      </c>
      <c r="C590">
        <v>147</v>
      </c>
      <c r="D590">
        <v>3</v>
      </c>
      <c r="E590" t="s">
        <v>601</v>
      </c>
      <c r="H590" t="str">
        <f t="shared" si="20"/>
        <v/>
      </c>
    </row>
    <row r="591" spans="1:9" ht="28.8">
      <c r="A591" s="31">
        <v>9.4</v>
      </c>
      <c r="B591" s="109" t="str">
        <f t="shared" si="19"/>
        <v>1474</v>
      </c>
      <c r="C591">
        <v>147</v>
      </c>
      <c r="D591">
        <v>4</v>
      </c>
      <c r="E591" t="s">
        <v>202</v>
      </c>
      <c r="G591" s="44" t="s">
        <v>11</v>
      </c>
      <c r="H591" t="str">
        <f t="shared" si="20"/>
        <v/>
      </c>
    </row>
    <row r="592" spans="1:9">
      <c r="A592" s="31">
        <v>9.4</v>
      </c>
      <c r="B592" s="109" t="str">
        <f t="shared" ref="B592:B655" si="21">_xlfn.CONCAT(C592,D592)</f>
        <v>1481</v>
      </c>
      <c r="C592">
        <v>148</v>
      </c>
      <c r="D592">
        <v>1</v>
      </c>
      <c r="E592" t="s">
        <v>201</v>
      </c>
      <c r="H592" t="str">
        <f t="shared" si="20"/>
        <v/>
      </c>
    </row>
    <row r="593" spans="1:9">
      <c r="A593" s="31">
        <v>9.4</v>
      </c>
      <c r="B593" s="109" t="str">
        <f t="shared" si="21"/>
        <v>1482</v>
      </c>
      <c r="C593">
        <v>148</v>
      </c>
      <c r="D593">
        <v>2</v>
      </c>
      <c r="E593" t="s">
        <v>324</v>
      </c>
      <c r="H593" t="str">
        <f t="shared" si="20"/>
        <v>Si</v>
      </c>
      <c r="I593" t="s">
        <v>350</v>
      </c>
    </row>
    <row r="594" spans="1:9">
      <c r="A594" s="31">
        <v>9.4</v>
      </c>
      <c r="B594" s="109" t="str">
        <f t="shared" si="21"/>
        <v>1483</v>
      </c>
      <c r="C594">
        <v>148</v>
      </c>
      <c r="D594">
        <v>3</v>
      </c>
      <c r="E594" t="s">
        <v>601</v>
      </c>
      <c r="H594" t="str">
        <f t="shared" si="20"/>
        <v/>
      </c>
    </row>
    <row r="595" spans="1:9">
      <c r="A595" s="31">
        <v>9.4</v>
      </c>
      <c r="B595" s="109" t="str">
        <f t="shared" si="21"/>
        <v>1484</v>
      </c>
      <c r="C595">
        <v>148</v>
      </c>
      <c r="D595">
        <v>4</v>
      </c>
      <c r="E595" t="s">
        <v>202</v>
      </c>
      <c r="H595" t="str">
        <f t="shared" si="20"/>
        <v/>
      </c>
    </row>
    <row r="596" spans="1:9">
      <c r="A596" s="31">
        <v>9.4</v>
      </c>
      <c r="B596" s="109" t="str">
        <f t="shared" si="21"/>
        <v>1491</v>
      </c>
      <c r="C596">
        <v>149</v>
      </c>
      <c r="D596">
        <v>1</v>
      </c>
      <c r="E596" t="s">
        <v>644</v>
      </c>
      <c r="H596" t="str">
        <f t="shared" si="20"/>
        <v/>
      </c>
    </row>
    <row r="597" spans="1:9">
      <c r="A597" s="31">
        <v>9.4</v>
      </c>
      <c r="B597" s="109" t="str">
        <f t="shared" si="21"/>
        <v>1492</v>
      </c>
      <c r="C597">
        <v>149</v>
      </c>
      <c r="D597">
        <v>2</v>
      </c>
      <c r="E597" t="s">
        <v>201</v>
      </c>
      <c r="H597" t="str">
        <f t="shared" si="20"/>
        <v>Si</v>
      </c>
      <c r="I597" t="s">
        <v>200</v>
      </c>
    </row>
    <row r="598" spans="1:9">
      <c r="A598" s="31">
        <v>9.4</v>
      </c>
      <c r="B598" s="109" t="str">
        <f t="shared" si="21"/>
        <v>1493</v>
      </c>
      <c r="C598">
        <v>149</v>
      </c>
      <c r="D598">
        <v>3</v>
      </c>
      <c r="E598" t="s">
        <v>601</v>
      </c>
      <c r="H598" t="str">
        <f t="shared" si="20"/>
        <v/>
      </c>
    </row>
    <row r="599" spans="1:9">
      <c r="A599" s="31">
        <v>9.4</v>
      </c>
      <c r="B599" s="109" t="str">
        <f t="shared" si="21"/>
        <v>1494</v>
      </c>
      <c r="C599">
        <v>149</v>
      </c>
      <c r="D599">
        <v>4</v>
      </c>
      <c r="E599" t="s">
        <v>202</v>
      </c>
      <c r="H599" t="str">
        <f t="shared" si="20"/>
        <v/>
      </c>
    </row>
    <row r="600" spans="1:9">
      <c r="A600" s="31">
        <v>10.1</v>
      </c>
      <c r="B600" s="109" t="str">
        <f t="shared" si="21"/>
        <v>1501</v>
      </c>
      <c r="C600">
        <v>150</v>
      </c>
      <c r="D600">
        <v>1</v>
      </c>
      <c r="E600" t="s">
        <v>201</v>
      </c>
      <c r="H600" t="str">
        <f t="shared" si="20"/>
        <v/>
      </c>
    </row>
    <row r="601" spans="1:9">
      <c r="A601" s="31">
        <v>10.1</v>
      </c>
      <c r="B601" s="109" t="str">
        <f t="shared" si="21"/>
        <v>1502</v>
      </c>
      <c r="C601">
        <v>150</v>
      </c>
      <c r="D601">
        <v>2</v>
      </c>
      <c r="E601" t="s">
        <v>325</v>
      </c>
      <c r="H601" t="str">
        <f t="shared" si="20"/>
        <v>Si</v>
      </c>
      <c r="I601" t="s">
        <v>355</v>
      </c>
    </row>
    <row r="602" spans="1:9">
      <c r="A602" s="31">
        <v>10.1</v>
      </c>
      <c r="B602" s="109" t="str">
        <f t="shared" si="21"/>
        <v>1503</v>
      </c>
      <c r="C602">
        <v>150</v>
      </c>
      <c r="D602">
        <v>3</v>
      </c>
      <c r="E602" t="s">
        <v>601</v>
      </c>
      <c r="H602" t="str">
        <f t="shared" si="20"/>
        <v/>
      </c>
    </row>
    <row r="603" spans="1:9">
      <c r="A603" s="31">
        <v>10.1</v>
      </c>
      <c r="B603" s="109" t="str">
        <f t="shared" si="21"/>
        <v>1504</v>
      </c>
      <c r="C603">
        <v>150</v>
      </c>
      <c r="D603">
        <v>4</v>
      </c>
      <c r="E603" t="s">
        <v>202</v>
      </c>
      <c r="H603" t="str">
        <f t="shared" si="20"/>
        <v/>
      </c>
    </row>
    <row r="604" spans="1:9">
      <c r="A604" s="31">
        <v>10.199999999999999</v>
      </c>
      <c r="B604" s="109" t="str">
        <f t="shared" si="21"/>
        <v>1511</v>
      </c>
      <c r="C604">
        <v>151</v>
      </c>
      <c r="D604">
        <v>1</v>
      </c>
      <c r="E604" t="s">
        <v>201</v>
      </c>
      <c r="H604" t="str">
        <f t="shared" si="20"/>
        <v/>
      </c>
    </row>
    <row r="605" spans="1:9">
      <c r="A605" s="31">
        <v>10.199999999999999</v>
      </c>
      <c r="B605" s="109" t="str">
        <f t="shared" si="21"/>
        <v>1512</v>
      </c>
      <c r="C605">
        <v>151</v>
      </c>
      <c r="D605">
        <v>2</v>
      </c>
      <c r="E605" t="s">
        <v>326</v>
      </c>
      <c r="H605" t="str">
        <f t="shared" si="20"/>
        <v>Si</v>
      </c>
      <c r="I605" t="s">
        <v>350</v>
      </c>
    </row>
    <row r="606" spans="1:9">
      <c r="A606" s="31">
        <v>10.199999999999999</v>
      </c>
      <c r="B606" s="109" t="str">
        <f t="shared" si="21"/>
        <v>1513</v>
      </c>
      <c r="C606">
        <v>151</v>
      </c>
      <c r="D606">
        <v>3</v>
      </c>
      <c r="E606" t="s">
        <v>601</v>
      </c>
      <c r="H606" t="str">
        <f t="shared" si="20"/>
        <v/>
      </c>
    </row>
    <row r="607" spans="1:9">
      <c r="A607" s="31">
        <v>10.199999999999999</v>
      </c>
      <c r="B607" s="109" t="str">
        <f t="shared" si="21"/>
        <v>1514</v>
      </c>
      <c r="C607">
        <v>151</v>
      </c>
      <c r="D607">
        <v>4</v>
      </c>
      <c r="E607" t="s">
        <v>202</v>
      </c>
      <c r="H607" t="str">
        <f t="shared" si="20"/>
        <v/>
      </c>
    </row>
    <row r="608" spans="1:9">
      <c r="A608" s="31">
        <v>10.3</v>
      </c>
      <c r="B608" s="109" t="str">
        <f t="shared" si="21"/>
        <v>1521</v>
      </c>
      <c r="C608">
        <v>152</v>
      </c>
      <c r="D608">
        <v>1</v>
      </c>
      <c r="E608" t="s">
        <v>327</v>
      </c>
      <c r="H608" t="s">
        <v>18</v>
      </c>
      <c r="I608" t="s">
        <v>352</v>
      </c>
    </row>
    <row r="609" spans="1:9">
      <c r="A609" s="31">
        <v>10.3</v>
      </c>
      <c r="B609" s="109" t="str">
        <f t="shared" si="21"/>
        <v>1522</v>
      </c>
      <c r="C609">
        <v>152</v>
      </c>
      <c r="D609">
        <v>2</v>
      </c>
      <c r="E609" t="s">
        <v>201</v>
      </c>
    </row>
    <row r="610" spans="1:9">
      <c r="A610" s="31">
        <v>10.3</v>
      </c>
      <c r="B610" s="109" t="str">
        <f t="shared" si="21"/>
        <v>1523</v>
      </c>
      <c r="C610">
        <v>152</v>
      </c>
      <c r="D610">
        <v>3</v>
      </c>
      <c r="E610" t="s">
        <v>601</v>
      </c>
      <c r="H610" t="str">
        <f t="shared" si="20"/>
        <v/>
      </c>
    </row>
    <row r="611" spans="1:9">
      <c r="A611" s="31">
        <v>10.3</v>
      </c>
      <c r="B611" s="109" t="str">
        <f t="shared" si="21"/>
        <v>1524</v>
      </c>
      <c r="C611">
        <v>152</v>
      </c>
      <c r="D611">
        <v>4</v>
      </c>
      <c r="E611" t="s">
        <v>202</v>
      </c>
      <c r="H611" t="str">
        <f t="shared" si="20"/>
        <v/>
      </c>
    </row>
    <row r="612" spans="1:9" ht="43.2">
      <c r="A612" s="31">
        <v>10.3</v>
      </c>
      <c r="B612" s="109" t="str">
        <f t="shared" si="21"/>
        <v>1531</v>
      </c>
      <c r="C612">
        <v>153</v>
      </c>
      <c r="D612">
        <v>1</v>
      </c>
      <c r="E612" t="s">
        <v>201</v>
      </c>
      <c r="G612" s="87" t="s">
        <v>10</v>
      </c>
      <c r="H612" t="str">
        <f t="shared" si="20"/>
        <v/>
      </c>
    </row>
    <row r="613" spans="1:9">
      <c r="A613" s="31">
        <v>10.3</v>
      </c>
      <c r="B613" s="109" t="str">
        <f t="shared" si="21"/>
        <v>1532</v>
      </c>
      <c r="C613">
        <v>153</v>
      </c>
      <c r="D613">
        <v>2</v>
      </c>
      <c r="E613" t="s">
        <v>645</v>
      </c>
      <c r="H613" t="str">
        <f t="shared" si="20"/>
        <v>Si</v>
      </c>
      <c r="I613" t="s">
        <v>350</v>
      </c>
    </row>
    <row r="614" spans="1:9">
      <c r="A614" s="31">
        <v>10.3</v>
      </c>
      <c r="B614" s="109" t="str">
        <f t="shared" si="21"/>
        <v>1533</v>
      </c>
      <c r="C614">
        <v>153</v>
      </c>
      <c r="D614">
        <v>3</v>
      </c>
      <c r="E614" t="s">
        <v>601</v>
      </c>
      <c r="H614" t="str">
        <f t="shared" si="20"/>
        <v/>
      </c>
    </row>
    <row r="615" spans="1:9">
      <c r="A615" s="31">
        <v>10.3</v>
      </c>
      <c r="B615" s="109" t="str">
        <f t="shared" si="21"/>
        <v>1534</v>
      </c>
      <c r="C615">
        <v>153</v>
      </c>
      <c r="D615">
        <v>4</v>
      </c>
      <c r="E615" t="s">
        <v>202</v>
      </c>
      <c r="H615" t="str">
        <f t="shared" si="20"/>
        <v/>
      </c>
    </row>
    <row r="616" spans="1:9">
      <c r="A616" s="31">
        <v>10.3</v>
      </c>
      <c r="B616" s="109" t="str">
        <f t="shared" si="21"/>
        <v>1541</v>
      </c>
      <c r="C616">
        <v>154</v>
      </c>
      <c r="D616">
        <v>1</v>
      </c>
      <c r="E616" t="s">
        <v>201</v>
      </c>
      <c r="H616" t="str">
        <f t="shared" si="20"/>
        <v/>
      </c>
    </row>
    <row r="617" spans="1:9">
      <c r="A617" s="31">
        <v>10.3</v>
      </c>
      <c r="B617" s="109" t="str">
        <f t="shared" si="21"/>
        <v>1542</v>
      </c>
      <c r="C617">
        <v>154</v>
      </c>
      <c r="D617">
        <v>2</v>
      </c>
      <c r="E617" t="s">
        <v>329</v>
      </c>
      <c r="H617" t="str">
        <f t="shared" si="20"/>
        <v>Si</v>
      </c>
      <c r="I617" t="s">
        <v>350</v>
      </c>
    </row>
    <row r="618" spans="1:9">
      <c r="A618" s="31">
        <v>10.3</v>
      </c>
      <c r="B618" s="109" t="str">
        <f t="shared" si="21"/>
        <v>1543</v>
      </c>
      <c r="C618">
        <v>154</v>
      </c>
      <c r="D618">
        <v>3</v>
      </c>
      <c r="E618" t="s">
        <v>601</v>
      </c>
      <c r="H618" t="str">
        <f t="shared" si="20"/>
        <v/>
      </c>
    </row>
    <row r="619" spans="1:9">
      <c r="A619" s="31">
        <v>10.3</v>
      </c>
      <c r="B619" s="109" t="str">
        <f t="shared" si="21"/>
        <v>1544</v>
      </c>
      <c r="C619">
        <v>154</v>
      </c>
      <c r="D619">
        <v>4</v>
      </c>
      <c r="E619" t="s">
        <v>202</v>
      </c>
      <c r="H619" t="str">
        <f t="shared" si="20"/>
        <v/>
      </c>
    </row>
    <row r="620" spans="1:9">
      <c r="A620" s="31">
        <v>10.4</v>
      </c>
      <c r="B620" s="109" t="str">
        <f t="shared" si="21"/>
        <v>1551</v>
      </c>
      <c r="C620">
        <v>155</v>
      </c>
      <c r="D620">
        <v>1</v>
      </c>
      <c r="E620" t="s">
        <v>646</v>
      </c>
      <c r="H620" t="s">
        <v>18</v>
      </c>
      <c r="I620" t="s">
        <v>348</v>
      </c>
    </row>
    <row r="621" spans="1:9">
      <c r="A621" s="31">
        <v>10.4</v>
      </c>
      <c r="B621" s="109" t="str">
        <f t="shared" si="21"/>
        <v>1552</v>
      </c>
      <c r="C621">
        <v>155</v>
      </c>
      <c r="D621">
        <v>2</v>
      </c>
      <c r="E621" t="s">
        <v>201</v>
      </c>
    </row>
    <row r="622" spans="1:9">
      <c r="A622" s="31">
        <v>10.4</v>
      </c>
      <c r="B622" s="109" t="str">
        <f t="shared" si="21"/>
        <v>1553</v>
      </c>
      <c r="C622">
        <v>155</v>
      </c>
      <c r="D622">
        <v>3</v>
      </c>
      <c r="E622" t="s">
        <v>601</v>
      </c>
      <c r="H622" t="str">
        <f t="shared" si="20"/>
        <v/>
      </c>
    </row>
    <row r="623" spans="1:9">
      <c r="A623" s="31">
        <v>10.4</v>
      </c>
      <c r="B623" s="109" t="str">
        <f t="shared" si="21"/>
        <v>1554</v>
      </c>
      <c r="C623">
        <v>155</v>
      </c>
      <c r="D623">
        <v>4</v>
      </c>
      <c r="E623" t="s">
        <v>202</v>
      </c>
      <c r="H623" t="str">
        <f t="shared" si="20"/>
        <v/>
      </c>
    </row>
    <row r="624" spans="1:9">
      <c r="A624" s="31">
        <v>10.5</v>
      </c>
      <c r="B624" s="109" t="str">
        <f t="shared" si="21"/>
        <v>1561</v>
      </c>
      <c r="C624">
        <v>156</v>
      </c>
      <c r="D624">
        <v>1</v>
      </c>
      <c r="E624" t="s">
        <v>201</v>
      </c>
      <c r="H624" t="str">
        <f t="shared" si="20"/>
        <v/>
      </c>
    </row>
    <row r="625" spans="1:9">
      <c r="A625" s="31">
        <v>10.5</v>
      </c>
      <c r="B625" s="109" t="str">
        <f t="shared" si="21"/>
        <v>1562</v>
      </c>
      <c r="C625">
        <v>156</v>
      </c>
      <c r="D625">
        <v>2</v>
      </c>
      <c r="E625" t="s">
        <v>331</v>
      </c>
      <c r="H625" t="str">
        <f t="shared" si="20"/>
        <v>Si</v>
      </c>
      <c r="I625" t="s">
        <v>348</v>
      </c>
    </row>
    <row r="626" spans="1:9">
      <c r="A626" s="31">
        <v>10.5</v>
      </c>
      <c r="B626" s="109" t="str">
        <f t="shared" si="21"/>
        <v>1563</v>
      </c>
      <c r="C626">
        <v>156</v>
      </c>
      <c r="D626">
        <v>3</v>
      </c>
      <c r="E626" t="s">
        <v>601</v>
      </c>
      <c r="H626" t="str">
        <f t="shared" si="20"/>
        <v/>
      </c>
    </row>
    <row r="627" spans="1:9">
      <c r="A627" s="31">
        <v>10.5</v>
      </c>
      <c r="B627" s="109" t="str">
        <f t="shared" si="21"/>
        <v>1564</v>
      </c>
      <c r="C627">
        <v>156</v>
      </c>
      <c r="D627">
        <v>4</v>
      </c>
      <c r="E627" t="s">
        <v>202</v>
      </c>
      <c r="H627" t="str">
        <f t="shared" si="20"/>
        <v/>
      </c>
    </row>
    <row r="628" spans="1:9">
      <c r="A628" s="31">
        <v>10.6</v>
      </c>
      <c r="B628" s="109" t="str">
        <f t="shared" si="21"/>
        <v>1571</v>
      </c>
      <c r="C628">
        <v>157</v>
      </c>
      <c r="D628">
        <v>1</v>
      </c>
      <c r="E628" t="s">
        <v>201</v>
      </c>
      <c r="H628" t="str">
        <f t="shared" si="20"/>
        <v/>
      </c>
    </row>
    <row r="629" spans="1:9">
      <c r="A629" s="31">
        <v>10.6</v>
      </c>
      <c r="B629" s="109" t="str">
        <f t="shared" si="21"/>
        <v>1572</v>
      </c>
      <c r="C629">
        <v>157</v>
      </c>
      <c r="D629">
        <v>2</v>
      </c>
      <c r="E629" t="s">
        <v>332</v>
      </c>
      <c r="H629" t="str">
        <f t="shared" si="20"/>
        <v>Si</v>
      </c>
      <c r="I629" t="s">
        <v>348</v>
      </c>
    </row>
    <row r="630" spans="1:9">
      <c r="A630" s="31">
        <v>10.6</v>
      </c>
      <c r="B630" s="109" t="str">
        <f t="shared" si="21"/>
        <v>1573</v>
      </c>
      <c r="C630">
        <v>157</v>
      </c>
      <c r="D630">
        <v>3</v>
      </c>
      <c r="E630" t="s">
        <v>601</v>
      </c>
      <c r="H630" t="str">
        <f t="shared" si="20"/>
        <v/>
      </c>
    </row>
    <row r="631" spans="1:9">
      <c r="A631" s="31">
        <v>10.6</v>
      </c>
      <c r="B631" s="109" t="str">
        <f t="shared" si="21"/>
        <v>1574</v>
      </c>
      <c r="C631">
        <v>157</v>
      </c>
      <c r="D631">
        <v>4</v>
      </c>
      <c r="E631" t="s">
        <v>202</v>
      </c>
      <c r="H631" t="str">
        <f t="shared" si="20"/>
        <v/>
      </c>
    </row>
    <row r="632" spans="1:9">
      <c r="A632" s="31">
        <v>10.6</v>
      </c>
      <c r="B632" s="109" t="str">
        <f t="shared" si="21"/>
        <v>1581</v>
      </c>
      <c r="C632">
        <v>158</v>
      </c>
      <c r="D632">
        <v>1</v>
      </c>
      <c r="E632" t="s">
        <v>201</v>
      </c>
      <c r="H632" t="str">
        <f t="shared" si="20"/>
        <v/>
      </c>
    </row>
    <row r="633" spans="1:9">
      <c r="A633" s="31">
        <v>10.6</v>
      </c>
      <c r="B633" s="109" t="str">
        <f t="shared" si="21"/>
        <v>1582</v>
      </c>
      <c r="C633">
        <v>158</v>
      </c>
      <c r="D633">
        <v>2</v>
      </c>
      <c r="E633" t="s">
        <v>333</v>
      </c>
      <c r="H633" t="str">
        <f t="shared" si="20"/>
        <v>Si</v>
      </c>
      <c r="I633" t="s">
        <v>350</v>
      </c>
    </row>
    <row r="634" spans="1:9">
      <c r="A634" s="31">
        <v>10.6</v>
      </c>
      <c r="B634" s="109" t="str">
        <f t="shared" si="21"/>
        <v>1583</v>
      </c>
      <c r="C634">
        <v>158</v>
      </c>
      <c r="D634">
        <v>3</v>
      </c>
      <c r="E634" t="s">
        <v>601</v>
      </c>
      <c r="H634" t="str">
        <f t="shared" si="20"/>
        <v/>
      </c>
    </row>
    <row r="635" spans="1:9">
      <c r="A635" s="31">
        <v>10.6</v>
      </c>
      <c r="B635" s="109" t="str">
        <f t="shared" si="21"/>
        <v>1584</v>
      </c>
      <c r="C635">
        <v>158</v>
      </c>
      <c r="D635">
        <v>4</v>
      </c>
      <c r="E635" t="s">
        <v>202</v>
      </c>
      <c r="H635" t="str">
        <f t="shared" si="20"/>
        <v/>
      </c>
    </row>
    <row r="636" spans="1:9">
      <c r="A636" s="31">
        <v>10.6</v>
      </c>
      <c r="B636" s="109" t="str">
        <f t="shared" si="21"/>
        <v>1591</v>
      </c>
      <c r="C636">
        <v>159</v>
      </c>
      <c r="D636">
        <v>1</v>
      </c>
      <c r="E636" t="s">
        <v>201</v>
      </c>
      <c r="H636" t="str">
        <f t="shared" si="20"/>
        <v/>
      </c>
    </row>
    <row r="637" spans="1:9">
      <c r="A637" s="31">
        <v>10.6</v>
      </c>
      <c r="B637" s="109" t="str">
        <f t="shared" si="21"/>
        <v>1592</v>
      </c>
      <c r="C637">
        <v>159</v>
      </c>
      <c r="D637">
        <v>2</v>
      </c>
      <c r="E637" t="s">
        <v>334</v>
      </c>
      <c r="H637" t="str">
        <f t="shared" si="20"/>
        <v>Si</v>
      </c>
      <c r="I637" t="s">
        <v>354</v>
      </c>
    </row>
    <row r="638" spans="1:9">
      <c r="A638" s="31">
        <v>10.6</v>
      </c>
      <c r="B638" s="109" t="str">
        <f t="shared" si="21"/>
        <v>1593</v>
      </c>
      <c r="C638">
        <v>159</v>
      </c>
      <c r="D638">
        <v>3</v>
      </c>
      <c r="E638" t="s">
        <v>601</v>
      </c>
      <c r="H638" t="str">
        <f t="shared" si="20"/>
        <v/>
      </c>
    </row>
    <row r="639" spans="1:9">
      <c r="A639" s="31">
        <v>10.6</v>
      </c>
      <c r="B639" s="109" t="str">
        <f t="shared" si="21"/>
        <v>1594</v>
      </c>
      <c r="C639">
        <v>159</v>
      </c>
      <c r="D639">
        <v>4</v>
      </c>
      <c r="E639" t="s">
        <v>202</v>
      </c>
      <c r="H639" t="str">
        <f t="shared" si="20"/>
        <v/>
      </c>
    </row>
    <row r="640" spans="1:9">
      <c r="A640" s="31">
        <v>10.6</v>
      </c>
      <c r="B640" s="109" t="str">
        <f t="shared" si="21"/>
        <v>1601</v>
      </c>
      <c r="C640">
        <v>160</v>
      </c>
      <c r="D640">
        <v>1</v>
      </c>
      <c r="E640" t="s">
        <v>201</v>
      </c>
      <c r="H640" t="str">
        <f t="shared" si="20"/>
        <v/>
      </c>
    </row>
    <row r="641" spans="1:9">
      <c r="A641" s="31">
        <v>10.6</v>
      </c>
      <c r="B641" s="109" t="str">
        <f t="shared" si="21"/>
        <v>1602</v>
      </c>
      <c r="C641">
        <v>160</v>
      </c>
      <c r="D641">
        <v>2</v>
      </c>
      <c r="E641" t="s">
        <v>335</v>
      </c>
      <c r="H641" t="str">
        <f t="shared" si="20"/>
        <v>Si</v>
      </c>
      <c r="I641" t="s">
        <v>350</v>
      </c>
    </row>
    <row r="642" spans="1:9">
      <c r="A642" s="31">
        <v>10.6</v>
      </c>
      <c r="B642" s="109" t="str">
        <f t="shared" si="21"/>
        <v>1603</v>
      </c>
      <c r="C642">
        <v>160</v>
      </c>
      <c r="D642">
        <v>3</v>
      </c>
      <c r="E642" t="s">
        <v>601</v>
      </c>
      <c r="H642" t="str">
        <f t="shared" si="20"/>
        <v/>
      </c>
    </row>
    <row r="643" spans="1:9">
      <c r="A643" s="31">
        <v>10.6</v>
      </c>
      <c r="B643" s="109" t="str">
        <f t="shared" si="21"/>
        <v>1604</v>
      </c>
      <c r="C643">
        <v>160</v>
      </c>
      <c r="D643">
        <v>4</v>
      </c>
      <c r="E643" t="s">
        <v>202</v>
      </c>
      <c r="H643" t="str">
        <f t="shared" si="20"/>
        <v/>
      </c>
    </row>
    <row r="644" spans="1:9">
      <c r="A644" s="31">
        <v>10.6</v>
      </c>
      <c r="B644" s="109" t="str">
        <f t="shared" si="21"/>
        <v>1611</v>
      </c>
      <c r="C644">
        <v>161</v>
      </c>
      <c r="D644">
        <v>1</v>
      </c>
      <c r="E644" t="s">
        <v>201</v>
      </c>
      <c r="H644" t="str">
        <f t="shared" si="20"/>
        <v/>
      </c>
    </row>
    <row r="645" spans="1:9">
      <c r="A645" s="31">
        <v>10.6</v>
      </c>
      <c r="B645" s="109" t="str">
        <f t="shared" si="21"/>
        <v>1612</v>
      </c>
      <c r="C645">
        <v>161</v>
      </c>
      <c r="D645">
        <v>2</v>
      </c>
      <c r="E645" t="s">
        <v>336</v>
      </c>
      <c r="H645" t="str">
        <f t="shared" ref="H645:H708" si="22">IF(D645=2,"Si","")</f>
        <v>Si</v>
      </c>
      <c r="I645" t="s">
        <v>350</v>
      </c>
    </row>
    <row r="646" spans="1:9">
      <c r="A646" s="31">
        <v>10.6</v>
      </c>
      <c r="B646" s="109" t="str">
        <f t="shared" si="21"/>
        <v>1613</v>
      </c>
      <c r="C646">
        <v>161</v>
      </c>
      <c r="D646">
        <v>3</v>
      </c>
      <c r="E646" t="s">
        <v>601</v>
      </c>
      <c r="H646" t="str">
        <f t="shared" si="22"/>
        <v/>
      </c>
    </row>
    <row r="647" spans="1:9">
      <c r="A647" s="31">
        <v>10.6</v>
      </c>
      <c r="B647" s="109" t="str">
        <f t="shared" si="21"/>
        <v>1614</v>
      </c>
      <c r="C647">
        <v>161</v>
      </c>
      <c r="D647">
        <v>4</v>
      </c>
      <c r="E647" t="s">
        <v>202</v>
      </c>
      <c r="H647" t="str">
        <f t="shared" si="22"/>
        <v/>
      </c>
    </row>
    <row r="648" spans="1:9">
      <c r="A648" s="31">
        <v>10.7</v>
      </c>
      <c r="B648" s="109" t="str">
        <f t="shared" si="21"/>
        <v>1621</v>
      </c>
      <c r="C648">
        <v>162</v>
      </c>
      <c r="D648">
        <v>1</v>
      </c>
      <c r="E648" t="s">
        <v>615</v>
      </c>
      <c r="H648" t="s">
        <v>18</v>
      </c>
      <c r="I648" t="s">
        <v>351</v>
      </c>
    </row>
    <row r="649" spans="1:9">
      <c r="A649" s="31">
        <v>10.7</v>
      </c>
      <c r="B649" s="109" t="str">
        <f t="shared" si="21"/>
        <v>1622</v>
      </c>
      <c r="C649">
        <v>162</v>
      </c>
      <c r="D649">
        <v>2</v>
      </c>
      <c r="E649" t="s">
        <v>201</v>
      </c>
    </row>
    <row r="650" spans="1:9">
      <c r="A650" s="31">
        <v>10.7</v>
      </c>
      <c r="B650" s="109" t="str">
        <f t="shared" si="21"/>
        <v>1623</v>
      </c>
      <c r="C650">
        <v>162</v>
      </c>
      <c r="D650">
        <v>3</v>
      </c>
      <c r="E650" t="s">
        <v>601</v>
      </c>
      <c r="H650" t="str">
        <f t="shared" si="22"/>
        <v/>
      </c>
    </row>
    <row r="651" spans="1:9">
      <c r="A651" s="31">
        <v>10.7</v>
      </c>
      <c r="B651" s="109" t="str">
        <f t="shared" si="21"/>
        <v>1624</v>
      </c>
      <c r="C651">
        <v>162</v>
      </c>
      <c r="D651">
        <v>4</v>
      </c>
      <c r="E651" t="s">
        <v>202</v>
      </c>
      <c r="H651" t="str">
        <f t="shared" si="22"/>
        <v/>
      </c>
    </row>
    <row r="652" spans="1:9">
      <c r="A652" s="31">
        <v>10.7</v>
      </c>
      <c r="B652" s="109" t="str">
        <f t="shared" si="21"/>
        <v>1631</v>
      </c>
      <c r="C652">
        <v>163</v>
      </c>
      <c r="D652">
        <v>1</v>
      </c>
      <c r="E652" t="s">
        <v>201</v>
      </c>
      <c r="H652" t="str">
        <f t="shared" si="22"/>
        <v/>
      </c>
    </row>
    <row r="653" spans="1:9">
      <c r="A653" s="31">
        <v>10.7</v>
      </c>
      <c r="B653" s="109" t="str">
        <f t="shared" si="21"/>
        <v>1632</v>
      </c>
      <c r="C653">
        <v>163</v>
      </c>
      <c r="D653">
        <v>2</v>
      </c>
      <c r="E653" t="s">
        <v>647</v>
      </c>
      <c r="H653" t="str">
        <f t="shared" si="22"/>
        <v>Si</v>
      </c>
      <c r="I653" t="s">
        <v>200</v>
      </c>
    </row>
    <row r="654" spans="1:9">
      <c r="A654" s="31">
        <v>10.7</v>
      </c>
      <c r="B654" s="109" t="str">
        <f t="shared" si="21"/>
        <v>1633</v>
      </c>
      <c r="C654">
        <v>163</v>
      </c>
      <c r="D654">
        <v>3</v>
      </c>
      <c r="E654" t="s">
        <v>601</v>
      </c>
      <c r="H654" t="str">
        <f t="shared" si="22"/>
        <v/>
      </c>
    </row>
    <row r="655" spans="1:9">
      <c r="A655" s="31">
        <v>10.7</v>
      </c>
      <c r="B655" s="109" t="str">
        <f t="shared" si="21"/>
        <v>1634</v>
      </c>
      <c r="C655">
        <v>163</v>
      </c>
      <c r="D655">
        <v>4</v>
      </c>
      <c r="E655" t="s">
        <v>202</v>
      </c>
      <c r="H655" t="str">
        <f t="shared" si="22"/>
        <v/>
      </c>
    </row>
    <row r="656" spans="1:9">
      <c r="A656" s="31">
        <v>10.7</v>
      </c>
      <c r="B656" s="109" t="str">
        <f t="shared" ref="B656:B719" si="23">_xlfn.CONCAT(C656,D656)</f>
        <v>1641</v>
      </c>
      <c r="C656">
        <v>164</v>
      </c>
      <c r="D656">
        <v>1</v>
      </c>
      <c r="E656" t="s">
        <v>337</v>
      </c>
      <c r="H656" t="s">
        <v>18</v>
      </c>
      <c r="I656" t="s">
        <v>352</v>
      </c>
    </row>
    <row r="657" spans="1:9">
      <c r="A657" s="31">
        <v>10.7</v>
      </c>
      <c r="B657" s="109" t="str">
        <f t="shared" si="23"/>
        <v>1642</v>
      </c>
      <c r="C657">
        <v>164</v>
      </c>
      <c r="D657">
        <v>2</v>
      </c>
      <c r="E657" t="s">
        <v>201</v>
      </c>
    </row>
    <row r="658" spans="1:9">
      <c r="A658" s="31">
        <v>10.7</v>
      </c>
      <c r="B658" s="109" t="str">
        <f t="shared" si="23"/>
        <v>1643</v>
      </c>
      <c r="C658">
        <v>164</v>
      </c>
      <c r="D658">
        <v>3</v>
      </c>
      <c r="E658" t="s">
        <v>601</v>
      </c>
      <c r="H658" t="str">
        <f t="shared" si="22"/>
        <v/>
      </c>
    </row>
    <row r="659" spans="1:9">
      <c r="A659" s="31">
        <v>10.7</v>
      </c>
      <c r="B659" s="109" t="str">
        <f t="shared" si="23"/>
        <v>1644</v>
      </c>
      <c r="C659">
        <v>164</v>
      </c>
      <c r="D659">
        <v>4</v>
      </c>
      <c r="E659" t="s">
        <v>202</v>
      </c>
      <c r="H659" t="str">
        <f t="shared" si="22"/>
        <v/>
      </c>
    </row>
    <row r="660" spans="1:9">
      <c r="A660" s="31">
        <v>10.7</v>
      </c>
      <c r="B660" s="109" t="str">
        <f t="shared" si="23"/>
        <v>1651</v>
      </c>
      <c r="C660">
        <v>165</v>
      </c>
      <c r="D660">
        <v>1</v>
      </c>
      <c r="E660" t="s">
        <v>201</v>
      </c>
      <c r="H660" t="str">
        <f t="shared" si="22"/>
        <v/>
      </c>
    </row>
    <row r="661" spans="1:9">
      <c r="A661" s="31">
        <v>10.7</v>
      </c>
      <c r="B661" s="109" t="str">
        <f t="shared" si="23"/>
        <v>1652</v>
      </c>
      <c r="C661">
        <v>165</v>
      </c>
      <c r="D661">
        <v>2</v>
      </c>
      <c r="E661" t="s">
        <v>338</v>
      </c>
      <c r="H661" t="str">
        <f t="shared" si="22"/>
        <v>Si</v>
      </c>
      <c r="I661" t="s">
        <v>350</v>
      </c>
    </row>
    <row r="662" spans="1:9">
      <c r="A662" s="31">
        <v>10.7</v>
      </c>
      <c r="B662" s="109" t="str">
        <f t="shared" si="23"/>
        <v>1653</v>
      </c>
      <c r="C662">
        <v>165</v>
      </c>
      <c r="D662">
        <v>3</v>
      </c>
      <c r="E662" t="s">
        <v>601</v>
      </c>
      <c r="H662" t="str">
        <f t="shared" si="22"/>
        <v/>
      </c>
    </row>
    <row r="663" spans="1:9">
      <c r="A663" s="31">
        <v>10.7</v>
      </c>
      <c r="B663" s="109" t="str">
        <f t="shared" si="23"/>
        <v>1654</v>
      </c>
      <c r="C663">
        <v>165</v>
      </c>
      <c r="D663">
        <v>4</v>
      </c>
      <c r="E663" t="s">
        <v>202</v>
      </c>
      <c r="H663" t="str">
        <f t="shared" si="22"/>
        <v/>
      </c>
    </row>
    <row r="664" spans="1:9">
      <c r="A664" s="31">
        <v>10.7</v>
      </c>
      <c r="B664" s="109" t="str">
        <f t="shared" si="23"/>
        <v>1661</v>
      </c>
      <c r="C664">
        <v>166</v>
      </c>
      <c r="D664">
        <v>1</v>
      </c>
      <c r="E664" t="s">
        <v>201</v>
      </c>
      <c r="H664" t="str">
        <f t="shared" si="22"/>
        <v/>
      </c>
    </row>
    <row r="665" spans="1:9">
      <c r="A665" s="31">
        <v>10.7</v>
      </c>
      <c r="B665" s="109" t="str">
        <f t="shared" si="23"/>
        <v>1662</v>
      </c>
      <c r="C665">
        <v>166</v>
      </c>
      <c r="D665">
        <v>2</v>
      </c>
      <c r="E665" t="s">
        <v>339</v>
      </c>
      <c r="H665" t="str">
        <f t="shared" si="22"/>
        <v>Si</v>
      </c>
      <c r="I665" t="s">
        <v>350</v>
      </c>
    </row>
    <row r="666" spans="1:9">
      <c r="A666" s="31">
        <v>10.7</v>
      </c>
      <c r="B666" s="109" t="str">
        <f t="shared" si="23"/>
        <v>1663</v>
      </c>
      <c r="C666">
        <v>166</v>
      </c>
      <c r="D666">
        <v>3</v>
      </c>
      <c r="E666" t="s">
        <v>601</v>
      </c>
      <c r="H666" t="str">
        <f t="shared" si="22"/>
        <v/>
      </c>
    </row>
    <row r="667" spans="1:9">
      <c r="A667" s="31">
        <v>10.7</v>
      </c>
      <c r="B667" s="109" t="str">
        <f t="shared" si="23"/>
        <v>1664</v>
      </c>
      <c r="C667">
        <v>166</v>
      </c>
      <c r="D667">
        <v>4</v>
      </c>
      <c r="E667" t="s">
        <v>202</v>
      </c>
      <c r="H667" t="str">
        <f t="shared" si="22"/>
        <v/>
      </c>
    </row>
    <row r="668" spans="1:9">
      <c r="A668" s="31">
        <v>10.7</v>
      </c>
      <c r="B668" s="109" t="str">
        <f t="shared" si="23"/>
        <v>1671</v>
      </c>
      <c r="C668">
        <v>167</v>
      </c>
      <c r="D668">
        <v>1</v>
      </c>
      <c r="E668" t="s">
        <v>201</v>
      </c>
      <c r="H668" t="str">
        <f t="shared" si="22"/>
        <v/>
      </c>
    </row>
    <row r="669" spans="1:9">
      <c r="A669" s="31">
        <v>10.7</v>
      </c>
      <c r="B669" s="109" t="str">
        <f t="shared" si="23"/>
        <v>1672</v>
      </c>
      <c r="C669">
        <v>167</v>
      </c>
      <c r="D669">
        <v>2</v>
      </c>
      <c r="E669" t="s">
        <v>648</v>
      </c>
      <c r="H669" t="str">
        <f t="shared" si="22"/>
        <v>Si</v>
      </c>
      <c r="I669" t="s">
        <v>350</v>
      </c>
    </row>
    <row r="670" spans="1:9">
      <c r="A670" s="31">
        <v>10.7</v>
      </c>
      <c r="B670" s="109" t="str">
        <f t="shared" si="23"/>
        <v>1673</v>
      </c>
      <c r="C670">
        <v>167</v>
      </c>
      <c r="D670">
        <v>3</v>
      </c>
      <c r="E670" t="s">
        <v>601</v>
      </c>
      <c r="H670" t="str">
        <f t="shared" si="22"/>
        <v/>
      </c>
    </row>
    <row r="671" spans="1:9">
      <c r="A671" s="31">
        <v>10.7</v>
      </c>
      <c r="B671" s="109" t="str">
        <f t="shared" si="23"/>
        <v>1674</v>
      </c>
      <c r="C671">
        <v>167</v>
      </c>
      <c r="D671">
        <v>4</v>
      </c>
      <c r="E671" t="s">
        <v>202</v>
      </c>
      <c r="H671" t="str">
        <f t="shared" si="22"/>
        <v/>
      </c>
    </row>
    <row r="672" spans="1:9">
      <c r="A672" s="31">
        <v>10.8</v>
      </c>
      <c r="B672" s="109" t="str">
        <f t="shared" si="23"/>
        <v>1681</v>
      </c>
      <c r="C672">
        <v>168</v>
      </c>
      <c r="D672">
        <v>1</v>
      </c>
      <c r="E672" t="s">
        <v>341</v>
      </c>
      <c r="H672" t="s">
        <v>18</v>
      </c>
      <c r="I672" t="s">
        <v>348</v>
      </c>
    </row>
    <row r="673" spans="1:9">
      <c r="A673" s="31">
        <v>10.8</v>
      </c>
      <c r="B673" s="109" t="str">
        <f t="shared" si="23"/>
        <v>1682</v>
      </c>
      <c r="C673">
        <v>168</v>
      </c>
      <c r="D673">
        <v>2</v>
      </c>
      <c r="E673" t="s">
        <v>201</v>
      </c>
    </row>
    <row r="674" spans="1:9">
      <c r="A674" s="31">
        <v>10.8</v>
      </c>
      <c r="B674" s="109" t="str">
        <f t="shared" si="23"/>
        <v>1683</v>
      </c>
      <c r="C674">
        <v>168</v>
      </c>
      <c r="D674">
        <v>3</v>
      </c>
      <c r="E674" t="s">
        <v>601</v>
      </c>
      <c r="H674" t="str">
        <f t="shared" si="22"/>
        <v/>
      </c>
    </row>
    <row r="675" spans="1:9">
      <c r="A675" s="31">
        <v>10.8</v>
      </c>
      <c r="B675" s="109" t="str">
        <f t="shared" si="23"/>
        <v>1684</v>
      </c>
      <c r="C675">
        <v>168</v>
      </c>
      <c r="D675">
        <v>4</v>
      </c>
      <c r="E675" t="s">
        <v>202</v>
      </c>
      <c r="H675" t="str">
        <f t="shared" si="22"/>
        <v/>
      </c>
    </row>
    <row r="676" spans="1:9">
      <c r="A676" s="31">
        <v>10.8</v>
      </c>
      <c r="B676" s="109" t="str">
        <f t="shared" si="23"/>
        <v>1691</v>
      </c>
      <c r="C676">
        <v>169</v>
      </c>
      <c r="D676">
        <v>1</v>
      </c>
      <c r="E676" t="s">
        <v>201</v>
      </c>
      <c r="H676" t="str">
        <f t="shared" si="22"/>
        <v/>
      </c>
    </row>
    <row r="677" spans="1:9">
      <c r="A677" s="31">
        <v>10.8</v>
      </c>
      <c r="B677" s="109" t="str">
        <f t="shared" si="23"/>
        <v>1692</v>
      </c>
      <c r="C677">
        <v>169</v>
      </c>
      <c r="D677">
        <v>2</v>
      </c>
      <c r="E677" t="s">
        <v>616</v>
      </c>
      <c r="H677" t="str">
        <f t="shared" si="22"/>
        <v>Si</v>
      </c>
      <c r="I677" t="s">
        <v>359</v>
      </c>
    </row>
    <row r="678" spans="1:9">
      <c r="A678" s="31">
        <v>10.8</v>
      </c>
      <c r="B678" s="109" t="str">
        <f t="shared" si="23"/>
        <v>1693</v>
      </c>
      <c r="C678">
        <v>169</v>
      </c>
      <c r="D678">
        <v>3</v>
      </c>
      <c r="E678" t="s">
        <v>601</v>
      </c>
      <c r="H678" t="str">
        <f t="shared" si="22"/>
        <v/>
      </c>
    </row>
    <row r="679" spans="1:9">
      <c r="A679" s="31">
        <v>10.8</v>
      </c>
      <c r="B679" s="109" t="str">
        <f t="shared" si="23"/>
        <v>1694</v>
      </c>
      <c r="C679">
        <v>169</v>
      </c>
      <c r="D679">
        <v>4</v>
      </c>
      <c r="E679" t="s">
        <v>202</v>
      </c>
      <c r="H679" t="str">
        <f t="shared" si="22"/>
        <v/>
      </c>
    </row>
    <row r="680" spans="1:9">
      <c r="A680" s="31">
        <v>10.8</v>
      </c>
      <c r="B680" s="109" t="str">
        <f t="shared" si="23"/>
        <v>1701</v>
      </c>
      <c r="C680">
        <v>170</v>
      </c>
      <c r="D680">
        <v>1</v>
      </c>
      <c r="E680" t="s">
        <v>201</v>
      </c>
      <c r="H680" t="str">
        <f t="shared" si="22"/>
        <v/>
      </c>
    </row>
    <row r="681" spans="1:9">
      <c r="A681" s="31">
        <v>10.8</v>
      </c>
      <c r="B681" s="109" t="str">
        <f t="shared" si="23"/>
        <v>1702</v>
      </c>
      <c r="C681">
        <v>170</v>
      </c>
      <c r="D681">
        <v>2</v>
      </c>
      <c r="E681" t="s">
        <v>343</v>
      </c>
      <c r="H681" t="str">
        <f t="shared" si="22"/>
        <v>Si</v>
      </c>
      <c r="I681" t="s">
        <v>350</v>
      </c>
    </row>
    <row r="682" spans="1:9">
      <c r="A682" s="31">
        <v>10.8</v>
      </c>
      <c r="B682" s="109" t="str">
        <f t="shared" si="23"/>
        <v>1703</v>
      </c>
      <c r="C682">
        <v>170</v>
      </c>
      <c r="D682">
        <v>3</v>
      </c>
      <c r="E682" t="s">
        <v>601</v>
      </c>
      <c r="H682" t="str">
        <f t="shared" si="22"/>
        <v/>
      </c>
    </row>
    <row r="683" spans="1:9">
      <c r="A683" s="31">
        <v>10.8</v>
      </c>
      <c r="B683" s="109" t="str">
        <f t="shared" si="23"/>
        <v>1704</v>
      </c>
      <c r="C683">
        <v>170</v>
      </c>
      <c r="D683">
        <v>4</v>
      </c>
      <c r="E683" t="s">
        <v>202</v>
      </c>
      <c r="H683" t="str">
        <f t="shared" si="22"/>
        <v/>
      </c>
    </row>
    <row r="684" spans="1:9">
      <c r="A684" s="31">
        <v>10.8</v>
      </c>
      <c r="B684" s="109" t="str">
        <f t="shared" si="23"/>
        <v>1711</v>
      </c>
      <c r="C684">
        <v>171</v>
      </c>
      <c r="D684">
        <v>1</v>
      </c>
      <c r="E684" t="s">
        <v>201</v>
      </c>
      <c r="H684" t="str">
        <f t="shared" si="22"/>
        <v/>
      </c>
    </row>
    <row r="685" spans="1:9">
      <c r="A685" s="31">
        <v>10.8</v>
      </c>
      <c r="B685" s="109" t="str">
        <f t="shared" si="23"/>
        <v>1712</v>
      </c>
      <c r="C685">
        <v>171</v>
      </c>
      <c r="D685">
        <v>2</v>
      </c>
      <c r="E685" t="s">
        <v>344</v>
      </c>
      <c r="H685" t="str">
        <f t="shared" si="22"/>
        <v>Si</v>
      </c>
      <c r="I685" t="s">
        <v>354</v>
      </c>
    </row>
    <row r="686" spans="1:9">
      <c r="A686" s="31">
        <v>10.8</v>
      </c>
      <c r="B686" s="109" t="str">
        <f t="shared" si="23"/>
        <v>1713</v>
      </c>
      <c r="C686">
        <v>171</v>
      </c>
      <c r="D686">
        <v>3</v>
      </c>
      <c r="E686" t="s">
        <v>601</v>
      </c>
      <c r="H686" t="str">
        <f t="shared" si="22"/>
        <v/>
      </c>
    </row>
    <row r="687" spans="1:9">
      <c r="A687" s="31">
        <v>10.8</v>
      </c>
      <c r="B687" s="109" t="str">
        <f t="shared" si="23"/>
        <v>1714</v>
      </c>
      <c r="C687">
        <v>171</v>
      </c>
      <c r="D687">
        <v>4</v>
      </c>
      <c r="E687" t="s">
        <v>202</v>
      </c>
      <c r="H687" t="str">
        <f t="shared" si="22"/>
        <v/>
      </c>
    </row>
    <row r="688" spans="1:9">
      <c r="A688" s="31">
        <v>10.9</v>
      </c>
      <c r="B688" s="109" t="str">
        <f t="shared" si="23"/>
        <v>1721</v>
      </c>
      <c r="C688">
        <v>172</v>
      </c>
      <c r="D688">
        <v>1</v>
      </c>
      <c r="E688" t="s">
        <v>201</v>
      </c>
      <c r="H688" t="str">
        <f t="shared" si="22"/>
        <v/>
      </c>
    </row>
    <row r="689" spans="1:9">
      <c r="A689" s="31">
        <v>10.9</v>
      </c>
      <c r="B689" s="109" t="str">
        <f t="shared" si="23"/>
        <v>1722</v>
      </c>
      <c r="C689">
        <v>172</v>
      </c>
      <c r="D689">
        <v>2</v>
      </c>
      <c r="E689" t="s">
        <v>617</v>
      </c>
      <c r="H689" t="str">
        <f t="shared" si="22"/>
        <v>Si</v>
      </c>
      <c r="I689" t="s">
        <v>366</v>
      </c>
    </row>
    <row r="690" spans="1:9">
      <c r="A690" s="31">
        <v>10.9</v>
      </c>
      <c r="B690" s="109" t="str">
        <f t="shared" si="23"/>
        <v>1723</v>
      </c>
      <c r="C690">
        <v>172</v>
      </c>
      <c r="D690">
        <v>3</v>
      </c>
      <c r="E690" t="s">
        <v>601</v>
      </c>
      <c r="H690" t="str">
        <f t="shared" si="22"/>
        <v/>
      </c>
    </row>
    <row r="691" spans="1:9">
      <c r="A691" s="31">
        <v>10.9</v>
      </c>
      <c r="B691" s="109" t="str">
        <f t="shared" si="23"/>
        <v>1724</v>
      </c>
      <c r="C691">
        <v>172</v>
      </c>
      <c r="D691">
        <v>4</v>
      </c>
      <c r="E691" t="s">
        <v>202</v>
      </c>
      <c r="H691" t="str">
        <f t="shared" si="22"/>
        <v/>
      </c>
    </row>
    <row r="692" spans="1:9">
      <c r="A692" s="31">
        <v>10.9</v>
      </c>
      <c r="B692" s="109" t="str">
        <f t="shared" si="23"/>
        <v>1731</v>
      </c>
      <c r="C692">
        <v>173</v>
      </c>
      <c r="D692">
        <v>1</v>
      </c>
      <c r="E692" t="s">
        <v>201</v>
      </c>
      <c r="H692" t="str">
        <f t="shared" si="22"/>
        <v/>
      </c>
    </row>
    <row r="693" spans="1:9">
      <c r="A693" s="31">
        <v>10.9</v>
      </c>
      <c r="B693" s="109" t="str">
        <f t="shared" si="23"/>
        <v>1732</v>
      </c>
      <c r="C693">
        <v>173</v>
      </c>
      <c r="D693">
        <v>2</v>
      </c>
      <c r="E693" t="s">
        <v>345</v>
      </c>
      <c r="H693" t="str">
        <f t="shared" si="22"/>
        <v>Si</v>
      </c>
      <c r="I693" t="s">
        <v>350</v>
      </c>
    </row>
    <row r="694" spans="1:9">
      <c r="A694" s="31">
        <v>10.9</v>
      </c>
      <c r="B694" s="109" t="str">
        <f t="shared" si="23"/>
        <v>1733</v>
      </c>
      <c r="C694">
        <v>173</v>
      </c>
      <c r="D694">
        <v>3</v>
      </c>
      <c r="E694" t="s">
        <v>601</v>
      </c>
      <c r="H694" t="str">
        <f t="shared" si="22"/>
        <v/>
      </c>
    </row>
    <row r="695" spans="1:9">
      <c r="A695" s="31">
        <v>10.9</v>
      </c>
      <c r="B695" s="109" t="str">
        <f t="shared" si="23"/>
        <v>1734</v>
      </c>
      <c r="C695">
        <v>173</v>
      </c>
      <c r="D695">
        <v>4</v>
      </c>
      <c r="E695" t="s">
        <v>202</v>
      </c>
      <c r="H695" t="str">
        <f t="shared" si="22"/>
        <v/>
      </c>
    </row>
    <row r="696" spans="1:9">
      <c r="A696" s="31">
        <v>10.1</v>
      </c>
      <c r="B696" s="109" t="str">
        <f t="shared" si="23"/>
        <v>1741</v>
      </c>
      <c r="C696">
        <v>174</v>
      </c>
      <c r="D696">
        <v>1</v>
      </c>
      <c r="E696" t="s">
        <v>201</v>
      </c>
      <c r="H696" t="str">
        <f t="shared" si="22"/>
        <v/>
      </c>
    </row>
    <row r="697" spans="1:9">
      <c r="A697" s="31">
        <v>10.1</v>
      </c>
      <c r="B697" s="109" t="str">
        <f t="shared" si="23"/>
        <v>1742</v>
      </c>
      <c r="C697">
        <v>174</v>
      </c>
      <c r="D697">
        <v>2</v>
      </c>
      <c r="E697" t="s">
        <v>346</v>
      </c>
      <c r="H697" t="str">
        <f t="shared" si="22"/>
        <v>Si</v>
      </c>
      <c r="I697" t="s">
        <v>348</v>
      </c>
    </row>
    <row r="698" spans="1:9">
      <c r="A698" s="31">
        <v>10.1</v>
      </c>
      <c r="B698" s="109" t="str">
        <f t="shared" si="23"/>
        <v>1743</v>
      </c>
      <c r="C698">
        <v>174</v>
      </c>
      <c r="D698">
        <v>3</v>
      </c>
      <c r="E698" t="s">
        <v>601</v>
      </c>
      <c r="H698" t="str">
        <f t="shared" si="22"/>
        <v/>
      </c>
    </row>
    <row r="699" spans="1:9">
      <c r="A699" s="31">
        <v>10.1</v>
      </c>
      <c r="B699" s="109" t="str">
        <f t="shared" si="23"/>
        <v>1744</v>
      </c>
      <c r="C699">
        <v>174</v>
      </c>
      <c r="D699">
        <v>4</v>
      </c>
      <c r="E699" t="s">
        <v>202</v>
      </c>
      <c r="H699" t="str">
        <f t="shared" si="22"/>
        <v/>
      </c>
    </row>
    <row r="700" spans="1:9">
      <c r="A700" s="31">
        <v>10.1</v>
      </c>
      <c r="B700" s="109" t="str">
        <f t="shared" si="23"/>
        <v>1751</v>
      </c>
      <c r="C700">
        <v>175</v>
      </c>
      <c r="D700">
        <v>1</v>
      </c>
      <c r="E700" t="s">
        <v>201</v>
      </c>
      <c r="H700" t="str">
        <f t="shared" si="22"/>
        <v/>
      </c>
    </row>
    <row r="701" spans="1:9">
      <c r="A701" s="31">
        <v>10.1</v>
      </c>
      <c r="B701" s="109" t="str">
        <f t="shared" si="23"/>
        <v>1752</v>
      </c>
      <c r="C701">
        <v>175</v>
      </c>
      <c r="D701">
        <v>2</v>
      </c>
      <c r="E701" t="s">
        <v>649</v>
      </c>
      <c r="H701" t="str">
        <f t="shared" si="22"/>
        <v>Si</v>
      </c>
      <c r="I701" t="s">
        <v>200</v>
      </c>
    </row>
    <row r="702" spans="1:9">
      <c r="A702" s="31">
        <v>10.1</v>
      </c>
      <c r="B702" s="109" t="str">
        <f t="shared" si="23"/>
        <v>1753</v>
      </c>
      <c r="C702">
        <v>175</v>
      </c>
      <c r="D702">
        <v>3</v>
      </c>
      <c r="E702" t="s">
        <v>601</v>
      </c>
      <c r="H702" t="str">
        <f t="shared" si="22"/>
        <v/>
      </c>
    </row>
    <row r="703" spans="1:9">
      <c r="A703" s="31">
        <v>10.1</v>
      </c>
      <c r="B703" s="109" t="str">
        <f t="shared" si="23"/>
        <v>1754</v>
      </c>
      <c r="C703">
        <v>175</v>
      </c>
      <c r="D703">
        <v>4</v>
      </c>
      <c r="E703" t="s">
        <v>202</v>
      </c>
      <c r="H703" t="str">
        <f t="shared" si="22"/>
        <v/>
      </c>
    </row>
    <row r="704" spans="1:9">
      <c r="A704" s="31">
        <v>10.11</v>
      </c>
      <c r="B704" s="109" t="str">
        <f t="shared" si="23"/>
        <v>1761</v>
      </c>
      <c r="C704">
        <v>176</v>
      </c>
      <c r="D704">
        <v>1</v>
      </c>
      <c r="E704" t="s">
        <v>201</v>
      </c>
      <c r="H704" t="str">
        <f t="shared" si="22"/>
        <v/>
      </c>
    </row>
    <row r="705" spans="1:9">
      <c r="A705" s="31">
        <v>10.11</v>
      </c>
      <c r="B705" s="109" t="str">
        <f t="shared" si="23"/>
        <v>1762</v>
      </c>
      <c r="C705">
        <v>176</v>
      </c>
      <c r="D705">
        <v>2</v>
      </c>
      <c r="E705" t="s">
        <v>347</v>
      </c>
      <c r="H705" t="str">
        <f t="shared" si="22"/>
        <v>Si</v>
      </c>
      <c r="I705" t="s">
        <v>355</v>
      </c>
    </row>
    <row r="706" spans="1:9">
      <c r="A706" s="31">
        <v>10.11</v>
      </c>
      <c r="B706" s="109" t="str">
        <f t="shared" si="23"/>
        <v>1763</v>
      </c>
      <c r="C706">
        <v>176</v>
      </c>
      <c r="D706">
        <v>3</v>
      </c>
      <c r="E706" t="s">
        <v>601</v>
      </c>
      <c r="H706" t="str">
        <f t="shared" si="22"/>
        <v/>
      </c>
    </row>
    <row r="707" spans="1:9">
      <c r="A707" s="31">
        <v>10.11</v>
      </c>
      <c r="B707" s="109" t="str">
        <f t="shared" si="23"/>
        <v>1764</v>
      </c>
      <c r="C707">
        <v>176</v>
      </c>
      <c r="D707">
        <v>4</v>
      </c>
      <c r="E707" t="s">
        <v>202</v>
      </c>
      <c r="H707" t="str">
        <f t="shared" si="22"/>
        <v/>
      </c>
    </row>
    <row r="708" spans="1:9">
      <c r="A708" s="31">
        <v>10.11</v>
      </c>
      <c r="B708" s="109" t="str">
        <f t="shared" si="23"/>
        <v>1771</v>
      </c>
      <c r="C708">
        <v>177</v>
      </c>
      <c r="D708">
        <v>1</v>
      </c>
      <c r="E708" t="s">
        <v>201</v>
      </c>
      <c r="H708" t="str">
        <f t="shared" si="22"/>
        <v/>
      </c>
    </row>
    <row r="709" spans="1:9">
      <c r="A709" s="31">
        <v>10.11</v>
      </c>
      <c r="B709" s="109" t="str">
        <f t="shared" si="23"/>
        <v>1772</v>
      </c>
      <c r="C709">
        <v>177</v>
      </c>
      <c r="D709">
        <v>2</v>
      </c>
      <c r="E709" t="s">
        <v>347</v>
      </c>
      <c r="H709" t="str">
        <f t="shared" ref="H709:H719" si="24">IF(D709=2,"Si","")</f>
        <v>Si</v>
      </c>
      <c r="I709" t="s">
        <v>355</v>
      </c>
    </row>
    <row r="710" spans="1:9">
      <c r="A710" s="31">
        <v>10.11</v>
      </c>
      <c r="B710" s="109" t="str">
        <f t="shared" si="23"/>
        <v>1773</v>
      </c>
      <c r="C710">
        <v>177</v>
      </c>
      <c r="D710">
        <v>3</v>
      </c>
      <c r="E710" t="s">
        <v>601</v>
      </c>
      <c r="H710" t="str">
        <f t="shared" si="24"/>
        <v/>
      </c>
    </row>
    <row r="711" spans="1:9">
      <c r="A711" s="31">
        <v>10.11</v>
      </c>
      <c r="B711" s="109" t="str">
        <f t="shared" si="23"/>
        <v>1774</v>
      </c>
      <c r="C711">
        <v>177</v>
      </c>
      <c r="D711">
        <v>4</v>
      </c>
      <c r="E711" t="s">
        <v>202</v>
      </c>
      <c r="H711" t="str">
        <f t="shared" si="24"/>
        <v/>
      </c>
    </row>
    <row r="712" spans="1:9">
      <c r="A712" s="31">
        <v>10.11</v>
      </c>
      <c r="B712" s="109" t="str">
        <f t="shared" si="23"/>
        <v>1781</v>
      </c>
      <c r="C712">
        <v>178</v>
      </c>
      <c r="D712">
        <v>1</v>
      </c>
      <c r="E712" t="s">
        <v>201</v>
      </c>
      <c r="H712" t="str">
        <f t="shared" si="24"/>
        <v/>
      </c>
    </row>
    <row r="713" spans="1:9">
      <c r="A713" s="31">
        <v>10.11</v>
      </c>
      <c r="B713" s="109" t="str">
        <f t="shared" si="23"/>
        <v>1782</v>
      </c>
      <c r="C713">
        <v>178</v>
      </c>
      <c r="D713">
        <v>2</v>
      </c>
      <c r="E713" t="s">
        <v>347</v>
      </c>
      <c r="H713" t="str">
        <f t="shared" si="24"/>
        <v>Si</v>
      </c>
      <c r="I713" t="s">
        <v>355</v>
      </c>
    </row>
    <row r="714" spans="1:9">
      <c r="A714" s="31">
        <v>10.11</v>
      </c>
      <c r="B714" s="109" t="str">
        <f t="shared" si="23"/>
        <v>1783</v>
      </c>
      <c r="C714">
        <v>178</v>
      </c>
      <c r="D714">
        <v>3</v>
      </c>
      <c r="E714" t="s">
        <v>601</v>
      </c>
      <c r="H714" t="str">
        <f t="shared" si="24"/>
        <v/>
      </c>
    </row>
    <row r="715" spans="1:9">
      <c r="A715" s="31">
        <v>10.11</v>
      </c>
      <c r="B715" s="109" t="str">
        <f t="shared" si="23"/>
        <v>1784</v>
      </c>
      <c r="C715">
        <v>178</v>
      </c>
      <c r="D715">
        <v>4</v>
      </c>
      <c r="E715" t="s">
        <v>202</v>
      </c>
      <c r="H715" t="str">
        <f t="shared" si="24"/>
        <v/>
      </c>
    </row>
    <row r="716" spans="1:9">
      <c r="A716" s="31">
        <v>10.119999999999999</v>
      </c>
      <c r="B716" s="109" t="str">
        <f t="shared" si="23"/>
        <v>1791</v>
      </c>
      <c r="C716">
        <v>179</v>
      </c>
      <c r="D716">
        <v>1</v>
      </c>
      <c r="E716" t="s">
        <v>201</v>
      </c>
      <c r="H716" t="str">
        <f t="shared" si="24"/>
        <v/>
      </c>
    </row>
    <row r="717" spans="1:9">
      <c r="A717" s="31">
        <v>10.119999999999999</v>
      </c>
      <c r="B717" s="109" t="str">
        <f t="shared" si="23"/>
        <v>1792</v>
      </c>
      <c r="C717">
        <v>179</v>
      </c>
      <c r="D717">
        <v>2</v>
      </c>
      <c r="E717" t="s">
        <v>618</v>
      </c>
      <c r="H717" t="str">
        <f t="shared" si="24"/>
        <v>Si</v>
      </c>
      <c r="I717" t="s">
        <v>353</v>
      </c>
    </row>
    <row r="718" spans="1:9">
      <c r="A718" s="31">
        <v>10.119999999999999</v>
      </c>
      <c r="B718" s="109" t="str">
        <f t="shared" si="23"/>
        <v>1793</v>
      </c>
      <c r="C718">
        <v>179</v>
      </c>
      <c r="D718">
        <v>3</v>
      </c>
      <c r="E718" t="s">
        <v>601</v>
      </c>
      <c r="H718" t="str">
        <f t="shared" si="24"/>
        <v/>
      </c>
    </row>
    <row r="719" spans="1:9">
      <c r="A719" s="31">
        <v>10.119999999999999</v>
      </c>
      <c r="B719" s="109" t="str">
        <f t="shared" si="23"/>
        <v>1794</v>
      </c>
      <c r="C719">
        <v>179</v>
      </c>
      <c r="D719">
        <v>4</v>
      </c>
      <c r="E719" t="s">
        <v>202</v>
      </c>
      <c r="H719" t="str">
        <f t="shared" si="24"/>
        <v/>
      </c>
    </row>
  </sheetData>
  <autoFilter ref="A3:I719" xr:uid="{1DAEB873-5FA1-4FF1-A008-4B3B55DA51CC}"/>
  <sortState xmlns:xlrd2="http://schemas.microsoft.com/office/spreadsheetml/2017/richdata2" ref="A4:H719">
    <sortCondition ref="C4:C719"/>
  </sortState>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05A92-10C0-415C-8E6B-948AB3347287}">
  <sheetPr codeName="Sheet7"/>
  <dimension ref="C2:D181"/>
  <sheetViews>
    <sheetView workbookViewId="0">
      <selection activeCell="I11" sqref="I11"/>
    </sheetView>
  </sheetViews>
  <sheetFormatPr baseColWidth="10" defaultColWidth="8.88671875" defaultRowHeight="14.4"/>
  <cols>
    <col min="4" max="4" width="69.44140625" customWidth="1"/>
  </cols>
  <sheetData>
    <row r="2" spans="3:4" ht="15" thickBot="1">
      <c r="C2" t="s">
        <v>5</v>
      </c>
      <c r="D2" t="s">
        <v>6</v>
      </c>
    </row>
    <row r="3" spans="3:4" ht="27.6">
      <c r="C3" s="14">
        <v>1</v>
      </c>
      <c r="D3" s="17" t="s">
        <v>21</v>
      </c>
    </row>
    <row r="4" spans="3:4" ht="27.6">
      <c r="C4" s="15">
        <v>2</v>
      </c>
      <c r="D4" s="18" t="s">
        <v>22</v>
      </c>
    </row>
    <row r="5" spans="3:4">
      <c r="C5" s="15">
        <v>3</v>
      </c>
      <c r="D5" s="18" t="s">
        <v>23</v>
      </c>
    </row>
    <row r="6" spans="3:4">
      <c r="C6" s="15">
        <v>4</v>
      </c>
      <c r="D6" s="18" t="s">
        <v>24</v>
      </c>
    </row>
    <row r="7" spans="3:4">
      <c r="C7" s="15">
        <v>5</v>
      </c>
      <c r="D7" s="18" t="s">
        <v>25</v>
      </c>
    </row>
    <row r="8" spans="3:4" ht="27.6">
      <c r="C8" s="15">
        <v>6</v>
      </c>
      <c r="D8" s="18" t="s">
        <v>26</v>
      </c>
    </row>
    <row r="9" spans="3:4">
      <c r="C9" s="15">
        <v>7</v>
      </c>
      <c r="D9" s="19" t="s">
        <v>27</v>
      </c>
    </row>
    <row r="10" spans="3:4">
      <c r="C10" s="15">
        <v>8</v>
      </c>
      <c r="D10" s="18" t="s">
        <v>28</v>
      </c>
    </row>
    <row r="11" spans="3:4">
      <c r="C11" s="15">
        <v>9</v>
      </c>
      <c r="D11" s="18" t="s">
        <v>29</v>
      </c>
    </row>
    <row r="12" spans="3:4" ht="27.6">
      <c r="C12" s="15">
        <v>10</v>
      </c>
      <c r="D12" s="18" t="s">
        <v>30</v>
      </c>
    </row>
    <row r="13" spans="3:4">
      <c r="C13" s="15">
        <v>11</v>
      </c>
      <c r="D13" s="18" t="s">
        <v>31</v>
      </c>
    </row>
    <row r="14" spans="3:4" ht="27.6">
      <c r="C14" s="15">
        <v>12</v>
      </c>
      <c r="D14" s="18" t="s">
        <v>32</v>
      </c>
    </row>
    <row r="15" spans="3:4" ht="27.6">
      <c r="C15" s="15">
        <v>13</v>
      </c>
      <c r="D15" s="18" t="s">
        <v>33</v>
      </c>
    </row>
    <row r="16" spans="3:4" ht="27.6">
      <c r="C16" s="15">
        <v>14</v>
      </c>
      <c r="D16" s="18" t="s">
        <v>34</v>
      </c>
    </row>
    <row r="17" spans="3:4">
      <c r="C17" s="15">
        <v>15</v>
      </c>
      <c r="D17" s="18" t="s">
        <v>35</v>
      </c>
    </row>
    <row r="18" spans="3:4">
      <c r="C18" s="15">
        <v>16</v>
      </c>
      <c r="D18" s="18" t="s">
        <v>36</v>
      </c>
    </row>
    <row r="19" spans="3:4" ht="27.6">
      <c r="C19" s="15">
        <v>17</v>
      </c>
      <c r="D19" s="19" t="s">
        <v>37</v>
      </c>
    </row>
    <row r="20" spans="3:4">
      <c r="C20" s="15">
        <v>18</v>
      </c>
      <c r="D20" s="18" t="s">
        <v>38</v>
      </c>
    </row>
    <row r="21" spans="3:4" ht="27.6">
      <c r="C21" s="15">
        <v>19</v>
      </c>
      <c r="D21" s="18" t="s">
        <v>39</v>
      </c>
    </row>
    <row r="22" spans="3:4" ht="27.6">
      <c r="C22" s="15">
        <v>20</v>
      </c>
      <c r="D22" s="19" t="s">
        <v>40</v>
      </c>
    </row>
    <row r="23" spans="3:4">
      <c r="C23" s="15">
        <v>21</v>
      </c>
      <c r="D23" s="18" t="s">
        <v>41</v>
      </c>
    </row>
    <row r="24" spans="3:4">
      <c r="C24" s="15">
        <v>22</v>
      </c>
      <c r="D24" s="18" t="s">
        <v>42</v>
      </c>
    </row>
    <row r="25" spans="3:4">
      <c r="C25" s="15">
        <v>23</v>
      </c>
      <c r="D25" s="18" t="s">
        <v>43</v>
      </c>
    </row>
    <row r="26" spans="3:4" ht="27.6">
      <c r="C26" s="15">
        <v>24</v>
      </c>
      <c r="D26" s="18" t="s">
        <v>44</v>
      </c>
    </row>
    <row r="27" spans="3:4" ht="27.6">
      <c r="C27" s="15">
        <v>25</v>
      </c>
      <c r="D27" s="18" t="s">
        <v>45</v>
      </c>
    </row>
    <row r="28" spans="3:4">
      <c r="C28" s="15">
        <v>26</v>
      </c>
      <c r="D28" s="18" t="s">
        <v>46</v>
      </c>
    </row>
    <row r="29" spans="3:4" ht="27.6">
      <c r="C29" s="15">
        <v>27</v>
      </c>
      <c r="D29" s="18" t="s">
        <v>47</v>
      </c>
    </row>
    <row r="30" spans="3:4" ht="27.6">
      <c r="C30" s="15">
        <v>28</v>
      </c>
      <c r="D30" s="18" t="s">
        <v>48</v>
      </c>
    </row>
    <row r="31" spans="3:4">
      <c r="C31" s="15">
        <v>29</v>
      </c>
      <c r="D31" s="18" t="s">
        <v>49</v>
      </c>
    </row>
    <row r="32" spans="3:4">
      <c r="C32" s="15">
        <v>30</v>
      </c>
      <c r="D32" s="18" t="s">
        <v>50</v>
      </c>
    </row>
    <row r="33" spans="3:4">
      <c r="C33" s="15">
        <v>31</v>
      </c>
      <c r="D33" s="18" t="s">
        <v>51</v>
      </c>
    </row>
    <row r="34" spans="3:4" ht="27.6">
      <c r="C34" s="15">
        <v>32</v>
      </c>
      <c r="D34" s="18" t="s">
        <v>52</v>
      </c>
    </row>
    <row r="35" spans="3:4">
      <c r="C35" s="15">
        <v>33</v>
      </c>
      <c r="D35" s="18" t="s">
        <v>53</v>
      </c>
    </row>
    <row r="36" spans="3:4">
      <c r="C36" s="15">
        <v>34</v>
      </c>
      <c r="D36" s="18" t="s">
        <v>54</v>
      </c>
    </row>
    <row r="37" spans="3:4">
      <c r="C37" s="15">
        <v>35</v>
      </c>
      <c r="D37" s="18" t="s">
        <v>55</v>
      </c>
    </row>
    <row r="38" spans="3:4" ht="27.6">
      <c r="C38" s="15">
        <v>36</v>
      </c>
      <c r="D38" s="18" t="s">
        <v>56</v>
      </c>
    </row>
    <row r="39" spans="3:4">
      <c r="C39" s="15">
        <v>37</v>
      </c>
      <c r="D39" s="18" t="s">
        <v>57</v>
      </c>
    </row>
    <row r="40" spans="3:4">
      <c r="C40" s="15">
        <v>38</v>
      </c>
      <c r="D40" s="18" t="s">
        <v>58</v>
      </c>
    </row>
    <row r="41" spans="3:4">
      <c r="C41" s="15">
        <v>39</v>
      </c>
      <c r="D41" s="18" t="s">
        <v>59</v>
      </c>
    </row>
    <row r="42" spans="3:4">
      <c r="C42" s="15">
        <v>40</v>
      </c>
      <c r="D42" s="18" t="s">
        <v>60</v>
      </c>
    </row>
    <row r="43" spans="3:4" ht="27.6">
      <c r="C43" s="15">
        <v>41</v>
      </c>
      <c r="D43" s="18" t="s">
        <v>61</v>
      </c>
    </row>
    <row r="44" spans="3:4">
      <c r="C44" s="15">
        <v>42</v>
      </c>
      <c r="D44" s="18" t="s">
        <v>62</v>
      </c>
    </row>
    <row r="45" spans="3:4">
      <c r="C45" s="15">
        <v>43</v>
      </c>
      <c r="D45" s="18" t="s">
        <v>63</v>
      </c>
    </row>
    <row r="46" spans="3:4">
      <c r="C46" s="15">
        <v>44</v>
      </c>
      <c r="D46" s="18" t="s">
        <v>64</v>
      </c>
    </row>
    <row r="47" spans="3:4">
      <c r="C47" s="15">
        <v>45</v>
      </c>
      <c r="D47" s="18" t="s">
        <v>65</v>
      </c>
    </row>
    <row r="48" spans="3:4" ht="27.6">
      <c r="C48" s="15">
        <v>46</v>
      </c>
      <c r="D48" s="18" t="s">
        <v>66</v>
      </c>
    </row>
    <row r="49" spans="3:4" ht="27.6">
      <c r="C49" s="15">
        <v>47</v>
      </c>
      <c r="D49" s="18" t="s">
        <v>67</v>
      </c>
    </row>
    <row r="50" spans="3:4">
      <c r="C50" s="15">
        <v>48</v>
      </c>
      <c r="D50" s="18" t="s">
        <v>68</v>
      </c>
    </row>
    <row r="51" spans="3:4" ht="41.4">
      <c r="C51" s="15">
        <v>49</v>
      </c>
      <c r="D51" s="18" t="s">
        <v>69</v>
      </c>
    </row>
    <row r="52" spans="3:4">
      <c r="C52" s="15">
        <v>50</v>
      </c>
      <c r="D52" s="18" t="s">
        <v>70</v>
      </c>
    </row>
    <row r="53" spans="3:4" ht="27.6">
      <c r="C53" s="15">
        <v>51</v>
      </c>
      <c r="D53" s="18" t="s">
        <v>71</v>
      </c>
    </row>
    <row r="54" spans="3:4" ht="27.6">
      <c r="C54" s="15">
        <v>52</v>
      </c>
      <c r="D54" s="18" t="s">
        <v>72</v>
      </c>
    </row>
    <row r="55" spans="3:4">
      <c r="C55" s="15">
        <v>53</v>
      </c>
      <c r="D55" s="18" t="s">
        <v>73</v>
      </c>
    </row>
    <row r="56" spans="3:4" ht="27.6">
      <c r="C56" s="15">
        <v>54</v>
      </c>
      <c r="D56" s="19" t="s">
        <v>74</v>
      </c>
    </row>
    <row r="57" spans="3:4" ht="41.4">
      <c r="C57" s="15">
        <v>55</v>
      </c>
      <c r="D57" s="18" t="s">
        <v>75</v>
      </c>
    </row>
    <row r="58" spans="3:4" ht="27.6">
      <c r="C58" s="15">
        <v>56</v>
      </c>
      <c r="D58" s="19" t="s">
        <v>76</v>
      </c>
    </row>
    <row r="59" spans="3:4">
      <c r="C59" s="15">
        <v>57</v>
      </c>
      <c r="D59" s="18" t="s">
        <v>77</v>
      </c>
    </row>
    <row r="60" spans="3:4" ht="27.6">
      <c r="C60" s="15">
        <v>58</v>
      </c>
      <c r="D60" s="18" t="s">
        <v>78</v>
      </c>
    </row>
    <row r="61" spans="3:4">
      <c r="C61" s="15">
        <v>59</v>
      </c>
      <c r="D61" s="18" t="s">
        <v>79</v>
      </c>
    </row>
    <row r="62" spans="3:4" ht="27.6">
      <c r="C62" s="15">
        <v>60</v>
      </c>
      <c r="D62" s="18" t="s">
        <v>80</v>
      </c>
    </row>
    <row r="63" spans="3:4">
      <c r="C63" s="15">
        <v>61</v>
      </c>
      <c r="D63" s="18" t="s">
        <v>81</v>
      </c>
    </row>
    <row r="64" spans="3:4" ht="27.6">
      <c r="C64" s="15">
        <v>62</v>
      </c>
      <c r="D64" s="18" t="s">
        <v>82</v>
      </c>
    </row>
    <row r="65" spans="3:4" ht="27.6">
      <c r="C65" s="15">
        <v>63</v>
      </c>
      <c r="D65" s="18" t="s">
        <v>83</v>
      </c>
    </row>
    <row r="66" spans="3:4" ht="27.6">
      <c r="C66" s="15">
        <v>64</v>
      </c>
      <c r="D66" s="19" t="s">
        <v>84</v>
      </c>
    </row>
    <row r="67" spans="3:4" ht="27.6">
      <c r="C67" s="15">
        <v>65</v>
      </c>
      <c r="D67" s="18" t="s">
        <v>85</v>
      </c>
    </row>
    <row r="68" spans="3:4" ht="27.6">
      <c r="C68" s="15">
        <v>66</v>
      </c>
      <c r="D68" s="18" t="s">
        <v>86</v>
      </c>
    </row>
    <row r="69" spans="3:4" ht="27.6">
      <c r="C69" s="15">
        <v>67</v>
      </c>
      <c r="D69" s="20" t="s">
        <v>87</v>
      </c>
    </row>
    <row r="70" spans="3:4">
      <c r="C70" s="15">
        <v>68</v>
      </c>
      <c r="D70" s="18" t="s">
        <v>88</v>
      </c>
    </row>
    <row r="71" spans="3:4" ht="27.6">
      <c r="C71" s="15">
        <v>69</v>
      </c>
      <c r="D71" s="18" t="s">
        <v>89</v>
      </c>
    </row>
    <row r="72" spans="3:4">
      <c r="C72" s="15">
        <v>70</v>
      </c>
      <c r="D72" s="18" t="s">
        <v>90</v>
      </c>
    </row>
    <row r="73" spans="3:4" ht="27.6">
      <c r="C73" s="15">
        <v>71</v>
      </c>
      <c r="D73" s="20" t="s">
        <v>91</v>
      </c>
    </row>
    <row r="74" spans="3:4" ht="27.6">
      <c r="C74" s="15">
        <v>72</v>
      </c>
      <c r="D74" s="18" t="s">
        <v>92</v>
      </c>
    </row>
    <row r="75" spans="3:4">
      <c r="C75" s="15">
        <v>73</v>
      </c>
      <c r="D75" s="18" t="s">
        <v>93</v>
      </c>
    </row>
    <row r="76" spans="3:4" ht="27.6">
      <c r="C76" s="15">
        <v>74</v>
      </c>
      <c r="D76" s="18" t="s">
        <v>94</v>
      </c>
    </row>
    <row r="77" spans="3:4" ht="27.6">
      <c r="C77" s="15">
        <v>75</v>
      </c>
      <c r="D77" s="18" t="s">
        <v>95</v>
      </c>
    </row>
    <row r="78" spans="3:4">
      <c r="C78" s="15">
        <v>76</v>
      </c>
      <c r="D78" s="18" t="s">
        <v>96</v>
      </c>
    </row>
    <row r="79" spans="3:4">
      <c r="C79" s="15">
        <v>77</v>
      </c>
      <c r="D79" s="18" t="s">
        <v>97</v>
      </c>
    </row>
    <row r="80" spans="3:4" ht="27.6">
      <c r="C80" s="15">
        <v>78</v>
      </c>
      <c r="D80" s="18" t="s">
        <v>98</v>
      </c>
    </row>
    <row r="81" spans="3:4" ht="41.4">
      <c r="C81" s="15">
        <v>79</v>
      </c>
      <c r="D81" s="18" t="s">
        <v>99</v>
      </c>
    </row>
    <row r="82" spans="3:4" ht="27.6">
      <c r="C82" s="15">
        <v>80</v>
      </c>
      <c r="D82" s="18" t="s">
        <v>100</v>
      </c>
    </row>
    <row r="83" spans="3:4" ht="27.6">
      <c r="C83" s="15">
        <v>81</v>
      </c>
      <c r="D83" s="18" t="s">
        <v>101</v>
      </c>
    </row>
    <row r="84" spans="3:4" ht="27.6">
      <c r="C84" s="15">
        <v>82</v>
      </c>
      <c r="D84" s="18" t="s">
        <v>102</v>
      </c>
    </row>
    <row r="85" spans="3:4" ht="27.6">
      <c r="C85" s="15">
        <v>83</v>
      </c>
      <c r="D85" s="18" t="s">
        <v>103</v>
      </c>
    </row>
    <row r="86" spans="3:4">
      <c r="C86" s="15">
        <v>84</v>
      </c>
      <c r="D86" s="18" t="s">
        <v>104</v>
      </c>
    </row>
    <row r="87" spans="3:4" ht="27.6">
      <c r="C87" s="15">
        <v>85</v>
      </c>
      <c r="D87" s="18" t="s">
        <v>83</v>
      </c>
    </row>
    <row r="88" spans="3:4" ht="27.6">
      <c r="C88" s="15">
        <v>86</v>
      </c>
      <c r="D88" s="18" t="s">
        <v>105</v>
      </c>
    </row>
    <row r="89" spans="3:4" ht="27.6">
      <c r="C89" s="15">
        <v>87</v>
      </c>
      <c r="D89" s="18" t="s">
        <v>106</v>
      </c>
    </row>
    <row r="90" spans="3:4" ht="27.6">
      <c r="C90" s="15">
        <v>88</v>
      </c>
      <c r="D90" s="18" t="s">
        <v>107</v>
      </c>
    </row>
    <row r="91" spans="3:4" ht="27.6">
      <c r="C91" s="15">
        <v>89</v>
      </c>
      <c r="D91" s="18" t="s">
        <v>108</v>
      </c>
    </row>
    <row r="92" spans="3:4">
      <c r="C92" s="15">
        <v>90</v>
      </c>
      <c r="D92" s="18" t="s">
        <v>109</v>
      </c>
    </row>
    <row r="93" spans="3:4">
      <c r="C93" s="15">
        <v>91</v>
      </c>
      <c r="D93" s="18" t="s">
        <v>110</v>
      </c>
    </row>
    <row r="94" spans="3:4">
      <c r="C94" s="15">
        <v>92</v>
      </c>
      <c r="D94" s="18" t="s">
        <v>111</v>
      </c>
    </row>
    <row r="95" spans="3:4">
      <c r="C95" s="15">
        <v>93</v>
      </c>
      <c r="D95" s="18" t="s">
        <v>112</v>
      </c>
    </row>
    <row r="96" spans="3:4">
      <c r="C96" s="15">
        <v>94</v>
      </c>
      <c r="D96" s="18" t="s">
        <v>113</v>
      </c>
    </row>
    <row r="97" spans="3:4" ht="27.6">
      <c r="C97" s="15">
        <v>95</v>
      </c>
      <c r="D97" s="18" t="s">
        <v>114</v>
      </c>
    </row>
    <row r="98" spans="3:4">
      <c r="C98" s="15">
        <v>96</v>
      </c>
      <c r="D98" s="18" t="s">
        <v>115</v>
      </c>
    </row>
    <row r="99" spans="3:4">
      <c r="C99" s="15">
        <v>97</v>
      </c>
      <c r="D99" s="18" t="s">
        <v>116</v>
      </c>
    </row>
    <row r="100" spans="3:4" ht="27.6">
      <c r="C100" s="15">
        <v>98</v>
      </c>
      <c r="D100" s="18" t="s">
        <v>117</v>
      </c>
    </row>
    <row r="101" spans="3:4">
      <c r="C101" s="15">
        <v>99</v>
      </c>
      <c r="D101" s="18" t="s">
        <v>118</v>
      </c>
    </row>
    <row r="102" spans="3:4" ht="27.6">
      <c r="C102" s="15">
        <v>100</v>
      </c>
      <c r="D102" s="18" t="s">
        <v>119</v>
      </c>
    </row>
    <row r="103" spans="3:4" ht="27.6">
      <c r="C103" s="15">
        <v>101</v>
      </c>
      <c r="D103" s="18" t="s">
        <v>120</v>
      </c>
    </row>
    <row r="104" spans="3:4" ht="27.6">
      <c r="C104" s="15">
        <v>102</v>
      </c>
      <c r="D104" s="18" t="s">
        <v>121</v>
      </c>
    </row>
    <row r="105" spans="3:4" ht="27.6">
      <c r="C105" s="15">
        <v>103</v>
      </c>
      <c r="D105" s="18" t="s">
        <v>122</v>
      </c>
    </row>
    <row r="106" spans="3:4" ht="27.6">
      <c r="C106" s="15">
        <v>104</v>
      </c>
      <c r="D106" s="18" t="s">
        <v>123</v>
      </c>
    </row>
    <row r="107" spans="3:4" ht="27.6">
      <c r="C107" s="15">
        <v>105</v>
      </c>
      <c r="D107" s="18" t="s">
        <v>124</v>
      </c>
    </row>
    <row r="108" spans="3:4" ht="27.6">
      <c r="C108" s="15">
        <v>106</v>
      </c>
      <c r="D108" s="19" t="s">
        <v>125</v>
      </c>
    </row>
    <row r="109" spans="3:4" ht="27.6">
      <c r="C109" s="15">
        <v>107</v>
      </c>
      <c r="D109" s="18" t="s">
        <v>126</v>
      </c>
    </row>
    <row r="110" spans="3:4" ht="27.6">
      <c r="C110" s="15">
        <v>108</v>
      </c>
      <c r="D110" s="18" t="s">
        <v>127</v>
      </c>
    </row>
    <row r="111" spans="3:4" ht="27.6">
      <c r="C111" s="15">
        <v>109</v>
      </c>
      <c r="D111" s="20" t="s">
        <v>128</v>
      </c>
    </row>
    <row r="112" spans="3:4">
      <c r="C112" s="15">
        <v>110</v>
      </c>
      <c r="D112" s="18" t="s">
        <v>129</v>
      </c>
    </row>
    <row r="113" spans="3:4" ht="27.6">
      <c r="C113" s="15">
        <v>111</v>
      </c>
      <c r="D113" s="18" t="s">
        <v>130</v>
      </c>
    </row>
    <row r="114" spans="3:4" ht="27.6">
      <c r="C114" s="15">
        <v>112</v>
      </c>
      <c r="D114" s="18" t="s">
        <v>131</v>
      </c>
    </row>
    <row r="115" spans="3:4" ht="55.2">
      <c r="C115" s="15">
        <v>113</v>
      </c>
      <c r="D115" s="18" t="s">
        <v>132</v>
      </c>
    </row>
    <row r="116" spans="3:4">
      <c r="C116" s="15">
        <v>114</v>
      </c>
      <c r="D116" s="18" t="s">
        <v>133</v>
      </c>
    </row>
    <row r="117" spans="3:4" ht="27.6">
      <c r="C117" s="15">
        <v>115</v>
      </c>
      <c r="D117" s="18" t="s">
        <v>134</v>
      </c>
    </row>
    <row r="118" spans="3:4" ht="27.6">
      <c r="C118" s="15">
        <v>116</v>
      </c>
      <c r="D118" s="18" t="s">
        <v>135</v>
      </c>
    </row>
    <row r="119" spans="3:4" ht="27.6">
      <c r="C119" s="15">
        <v>117</v>
      </c>
      <c r="D119" s="18" t="s">
        <v>136</v>
      </c>
    </row>
    <row r="120" spans="3:4" ht="27.6">
      <c r="C120" s="15">
        <v>118</v>
      </c>
      <c r="D120" s="18" t="s">
        <v>137</v>
      </c>
    </row>
    <row r="121" spans="3:4">
      <c r="C121" s="15">
        <v>119</v>
      </c>
      <c r="D121" s="20" t="s">
        <v>138</v>
      </c>
    </row>
    <row r="122" spans="3:4">
      <c r="C122" s="15">
        <v>120</v>
      </c>
      <c r="D122" s="18" t="s">
        <v>139</v>
      </c>
    </row>
    <row r="123" spans="3:4" ht="41.4">
      <c r="C123" s="15">
        <v>121</v>
      </c>
      <c r="D123" s="20" t="s">
        <v>140</v>
      </c>
    </row>
    <row r="124" spans="3:4">
      <c r="C124" s="15">
        <v>122</v>
      </c>
      <c r="D124" s="18" t="s">
        <v>141</v>
      </c>
    </row>
    <row r="125" spans="3:4">
      <c r="C125" s="15">
        <v>123</v>
      </c>
      <c r="D125" s="18" t="s">
        <v>142</v>
      </c>
    </row>
    <row r="126" spans="3:4" ht="27.6">
      <c r="C126" s="15">
        <v>124</v>
      </c>
      <c r="D126" s="18" t="s">
        <v>143</v>
      </c>
    </row>
    <row r="127" spans="3:4" ht="27.6">
      <c r="C127" s="15">
        <v>125</v>
      </c>
      <c r="D127" s="20" t="s">
        <v>144</v>
      </c>
    </row>
    <row r="128" spans="3:4">
      <c r="C128" s="15">
        <v>126</v>
      </c>
      <c r="D128" s="18" t="s">
        <v>145</v>
      </c>
    </row>
    <row r="129" spans="3:4" ht="27.6">
      <c r="C129" s="15">
        <v>127</v>
      </c>
      <c r="D129" s="18" t="s">
        <v>146</v>
      </c>
    </row>
    <row r="130" spans="3:4">
      <c r="C130" s="15">
        <v>128</v>
      </c>
      <c r="D130" s="18" t="s">
        <v>147</v>
      </c>
    </row>
    <row r="131" spans="3:4" ht="27.6">
      <c r="C131" s="15">
        <v>129</v>
      </c>
      <c r="D131" s="19" t="s">
        <v>148</v>
      </c>
    </row>
    <row r="132" spans="3:4">
      <c r="C132" s="15">
        <v>130</v>
      </c>
      <c r="D132" s="18" t="s">
        <v>149</v>
      </c>
    </row>
    <row r="133" spans="3:4" ht="27.6">
      <c r="C133" s="15">
        <v>131</v>
      </c>
      <c r="D133" s="18" t="s">
        <v>150</v>
      </c>
    </row>
    <row r="134" spans="3:4">
      <c r="C134" s="15">
        <v>132</v>
      </c>
      <c r="D134" s="18" t="s">
        <v>151</v>
      </c>
    </row>
    <row r="135" spans="3:4">
      <c r="C135" s="15">
        <v>133</v>
      </c>
      <c r="D135" s="18" t="s">
        <v>152</v>
      </c>
    </row>
    <row r="136" spans="3:4">
      <c r="C136" s="15">
        <v>134</v>
      </c>
      <c r="D136" s="18" t="s">
        <v>153</v>
      </c>
    </row>
    <row r="137" spans="3:4">
      <c r="C137" s="15">
        <v>135</v>
      </c>
      <c r="D137" s="18" t="s">
        <v>154</v>
      </c>
    </row>
    <row r="138" spans="3:4">
      <c r="C138" s="15">
        <v>136</v>
      </c>
      <c r="D138" s="18" t="s">
        <v>155</v>
      </c>
    </row>
    <row r="139" spans="3:4">
      <c r="C139" s="15">
        <v>137</v>
      </c>
      <c r="D139" s="18" t="s">
        <v>156</v>
      </c>
    </row>
    <row r="140" spans="3:4" ht="27.6">
      <c r="C140" s="15">
        <v>138</v>
      </c>
      <c r="D140" s="18" t="s">
        <v>157</v>
      </c>
    </row>
    <row r="141" spans="3:4">
      <c r="C141" s="15">
        <v>139</v>
      </c>
      <c r="D141" s="18" t="s">
        <v>158</v>
      </c>
    </row>
    <row r="142" spans="3:4" ht="27.6">
      <c r="C142" s="15">
        <v>140</v>
      </c>
      <c r="D142" s="18" t="s">
        <v>159</v>
      </c>
    </row>
    <row r="143" spans="3:4" ht="27.6">
      <c r="C143" s="15">
        <v>141</v>
      </c>
      <c r="D143" s="18" t="s">
        <v>160</v>
      </c>
    </row>
    <row r="144" spans="3:4" ht="27.6">
      <c r="C144" s="15">
        <v>142</v>
      </c>
      <c r="D144" s="18" t="s">
        <v>161</v>
      </c>
    </row>
    <row r="145" spans="3:4">
      <c r="C145" s="15">
        <v>143</v>
      </c>
      <c r="D145" s="18" t="s">
        <v>162</v>
      </c>
    </row>
    <row r="146" spans="3:4">
      <c r="C146" s="15">
        <v>144</v>
      </c>
      <c r="D146" s="18" t="s">
        <v>163</v>
      </c>
    </row>
    <row r="147" spans="3:4">
      <c r="C147" s="15">
        <v>145</v>
      </c>
      <c r="D147" s="18" t="s">
        <v>164</v>
      </c>
    </row>
    <row r="148" spans="3:4" ht="27.6">
      <c r="C148" s="15">
        <v>146</v>
      </c>
      <c r="D148" s="18" t="s">
        <v>165</v>
      </c>
    </row>
    <row r="149" spans="3:4" ht="27.6">
      <c r="C149" s="15">
        <v>147</v>
      </c>
      <c r="D149" s="18" t="s">
        <v>166</v>
      </c>
    </row>
    <row r="150" spans="3:4">
      <c r="C150" s="15">
        <v>148</v>
      </c>
      <c r="D150" s="18" t="s">
        <v>167</v>
      </c>
    </row>
    <row r="151" spans="3:4">
      <c r="C151" s="15">
        <v>149</v>
      </c>
      <c r="D151" s="18" t="s">
        <v>168</v>
      </c>
    </row>
    <row r="152" spans="3:4" ht="27.6">
      <c r="C152" s="15">
        <v>150</v>
      </c>
      <c r="D152" s="19" t="s">
        <v>169</v>
      </c>
    </row>
    <row r="153" spans="3:4" ht="27.6">
      <c r="C153" s="15">
        <v>151</v>
      </c>
      <c r="D153" s="19" t="s">
        <v>170</v>
      </c>
    </row>
    <row r="154" spans="3:4">
      <c r="C154" s="15">
        <v>152</v>
      </c>
      <c r="D154" s="18" t="s">
        <v>171</v>
      </c>
    </row>
    <row r="155" spans="3:4">
      <c r="C155" s="15">
        <v>153</v>
      </c>
      <c r="D155" s="18" t="s">
        <v>172</v>
      </c>
    </row>
    <row r="156" spans="3:4" ht="27.6">
      <c r="C156" s="15">
        <v>154</v>
      </c>
      <c r="D156" s="18" t="s">
        <v>173</v>
      </c>
    </row>
    <row r="157" spans="3:4">
      <c r="C157" s="15">
        <v>155</v>
      </c>
      <c r="D157" s="18" t="s">
        <v>174</v>
      </c>
    </row>
    <row r="158" spans="3:4" ht="27.6">
      <c r="C158" s="15">
        <v>156</v>
      </c>
      <c r="D158" s="18" t="s">
        <v>175</v>
      </c>
    </row>
    <row r="159" spans="3:4">
      <c r="C159" s="15">
        <v>157</v>
      </c>
      <c r="D159" s="18" t="s">
        <v>176</v>
      </c>
    </row>
    <row r="160" spans="3:4">
      <c r="C160" s="15">
        <v>158</v>
      </c>
      <c r="D160" s="18" t="s">
        <v>177</v>
      </c>
    </row>
    <row r="161" spans="3:4">
      <c r="C161" s="15">
        <v>159</v>
      </c>
      <c r="D161" s="18" t="s">
        <v>178</v>
      </c>
    </row>
    <row r="162" spans="3:4">
      <c r="C162" s="15">
        <v>160</v>
      </c>
      <c r="D162" s="18" t="s">
        <v>179</v>
      </c>
    </row>
    <row r="163" spans="3:4">
      <c r="C163" s="15">
        <v>161</v>
      </c>
      <c r="D163" s="18" t="s">
        <v>180</v>
      </c>
    </row>
    <row r="164" spans="3:4">
      <c r="C164" s="15">
        <v>162</v>
      </c>
      <c r="D164" s="18" t="s">
        <v>181</v>
      </c>
    </row>
    <row r="165" spans="3:4">
      <c r="C165" s="15">
        <v>163</v>
      </c>
      <c r="D165" s="18" t="s">
        <v>182</v>
      </c>
    </row>
    <row r="166" spans="3:4">
      <c r="C166" s="15">
        <v>164</v>
      </c>
      <c r="D166" s="18" t="s">
        <v>183</v>
      </c>
    </row>
    <row r="167" spans="3:4">
      <c r="C167" s="15">
        <v>165</v>
      </c>
      <c r="D167" s="18" t="s">
        <v>184</v>
      </c>
    </row>
    <row r="168" spans="3:4" ht="27.6">
      <c r="C168" s="15">
        <v>166</v>
      </c>
      <c r="D168" s="18" t="s">
        <v>185</v>
      </c>
    </row>
    <row r="169" spans="3:4" ht="27.6">
      <c r="C169" s="15">
        <v>167</v>
      </c>
      <c r="D169" s="18" t="s">
        <v>186</v>
      </c>
    </row>
    <row r="170" spans="3:4">
      <c r="C170" s="15">
        <v>168</v>
      </c>
      <c r="D170" s="18" t="s">
        <v>187</v>
      </c>
    </row>
    <row r="171" spans="3:4">
      <c r="C171" s="15">
        <v>169</v>
      </c>
      <c r="D171" s="18" t="s">
        <v>188</v>
      </c>
    </row>
    <row r="172" spans="3:4">
      <c r="C172" s="15">
        <v>170</v>
      </c>
      <c r="D172" s="18" t="s">
        <v>189</v>
      </c>
    </row>
    <row r="173" spans="3:4" ht="27.6">
      <c r="C173" s="15">
        <v>171</v>
      </c>
      <c r="D173" s="18" t="s">
        <v>190</v>
      </c>
    </row>
    <row r="174" spans="3:4" ht="27.6">
      <c r="C174" s="15">
        <v>172</v>
      </c>
      <c r="D174" s="18" t="s">
        <v>191</v>
      </c>
    </row>
    <row r="175" spans="3:4" ht="27.6">
      <c r="C175" s="15">
        <v>173</v>
      </c>
      <c r="D175" s="18" t="s">
        <v>192</v>
      </c>
    </row>
    <row r="176" spans="3:4" ht="27.6">
      <c r="C176" s="15">
        <v>174</v>
      </c>
      <c r="D176" s="18" t="s">
        <v>193</v>
      </c>
    </row>
    <row r="177" spans="3:4" ht="27.6">
      <c r="C177" s="15">
        <v>175</v>
      </c>
      <c r="D177" s="18" t="s">
        <v>194</v>
      </c>
    </row>
    <row r="178" spans="3:4">
      <c r="C178" s="15">
        <v>176</v>
      </c>
      <c r="D178" s="18" t="s">
        <v>195</v>
      </c>
    </row>
    <row r="179" spans="3:4">
      <c r="C179" s="15">
        <v>177</v>
      </c>
      <c r="D179" s="18" t="s">
        <v>196</v>
      </c>
    </row>
    <row r="180" spans="3:4" ht="27.6">
      <c r="C180" s="15">
        <v>178</v>
      </c>
      <c r="D180" s="18" t="s">
        <v>197</v>
      </c>
    </row>
    <row r="181" spans="3:4" ht="15" thickBot="1">
      <c r="C181" s="16">
        <v>179</v>
      </c>
      <c r="D181" s="21" t="s">
        <v>198</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1E506-12FD-40A4-920A-C7D50BA9CEE3}">
  <sheetPr codeName="Sheet4"/>
  <dimension ref="B2:B3"/>
  <sheetViews>
    <sheetView workbookViewId="0">
      <selection activeCell="C6" sqref="C6"/>
    </sheetView>
  </sheetViews>
  <sheetFormatPr baseColWidth="10" defaultColWidth="8.88671875" defaultRowHeight="14.4"/>
  <sheetData>
    <row r="2" spans="2:2">
      <c r="B2" t="s">
        <v>0</v>
      </c>
    </row>
    <row r="3" spans="2:2" ht="28.8">
      <c r="B3" s="1" t="s">
        <v>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CB29C2D4AD9A248AC9551809FB7475D" ma:contentTypeVersion="14" ma:contentTypeDescription="Create a new document." ma:contentTypeScope="" ma:versionID="d3e9ef6c919b6076cd2aed9a085f9fcb">
  <xsd:schema xmlns:xsd="http://www.w3.org/2001/XMLSchema" xmlns:xs="http://www.w3.org/2001/XMLSchema" xmlns:p="http://schemas.microsoft.com/office/2006/metadata/properties" xmlns:ns2="efc2542a-561c-4b3e-ba0c-b6a93958cf96" xmlns:ns3="5b5afd21-02a2-479e-8ccf-e4ace2f9df0f" targetNamespace="http://schemas.microsoft.com/office/2006/metadata/properties" ma:root="true" ma:fieldsID="718a2ec7928b30ef9b354f5cc62cd6af" ns2:_="" ns3:_="">
    <xsd:import namespace="efc2542a-561c-4b3e-ba0c-b6a93958cf96"/>
    <xsd:import namespace="5b5afd21-02a2-479e-8ccf-e4ace2f9df0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hyperlink"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c2542a-561c-4b3e-ba0c-b6a93958cf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b5afd21-02a2-479e-8ccf-e4ace2f9df0f"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hyperlink xmlns="efc2542a-561c-4b3e-ba0c-b6a93958cf96">
      <Url xsi:nil="true"/>
      <Description xsi:nil="true"/>
    </hyperlink>
  </documentManagement>
</p:properties>
</file>

<file path=customXml/itemProps1.xml><?xml version="1.0" encoding="utf-8"?>
<ds:datastoreItem xmlns:ds="http://schemas.openxmlformats.org/officeDocument/2006/customXml" ds:itemID="{DB0072D8-20C1-49D6-A3B5-B69B67BB75DF}"/>
</file>

<file path=customXml/itemProps2.xml><?xml version="1.0" encoding="utf-8"?>
<ds:datastoreItem xmlns:ds="http://schemas.openxmlformats.org/officeDocument/2006/customXml" ds:itemID="{49F4007A-AF48-48B6-9EBA-7C2847FF3EC8}"/>
</file>

<file path=customXml/itemProps3.xml><?xml version="1.0" encoding="utf-8"?>
<ds:datastoreItem xmlns:ds="http://schemas.openxmlformats.org/officeDocument/2006/customXml" ds:itemID="{B7144AB5-BB1D-4A6A-9689-8E47F9409DA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36</vt:i4>
      </vt:variant>
    </vt:vector>
  </HeadingPairs>
  <TitlesOfParts>
    <vt:vector size="36" baseType="lpstr">
      <vt:lpstr>User Guide 1</vt:lpstr>
      <vt:lpstr>Menu</vt:lpstr>
      <vt:lpstr>Help</vt:lpstr>
      <vt:lpstr>P 1.A</vt:lpstr>
      <vt:lpstr>P 1.B</vt:lpstr>
      <vt:lpstr>P 1.C</vt:lpstr>
      <vt:lpstr>P 1.D</vt:lpstr>
      <vt:lpstr>Summary P1</vt:lpstr>
      <vt:lpstr>P 2.A</vt:lpstr>
      <vt:lpstr>P 2.B</vt:lpstr>
      <vt:lpstr>P 2.C</vt:lpstr>
      <vt:lpstr>Summary P2</vt:lpstr>
      <vt:lpstr>P 3.A</vt:lpstr>
      <vt:lpstr>P 3.B</vt:lpstr>
      <vt:lpstr>Summary P3</vt:lpstr>
      <vt:lpstr>P 4.A</vt:lpstr>
      <vt:lpstr>P 4.B</vt:lpstr>
      <vt:lpstr>Summary P4</vt:lpstr>
      <vt:lpstr>P 5</vt:lpstr>
      <vt:lpstr>Summary P5</vt:lpstr>
      <vt:lpstr>P 6.A</vt:lpstr>
      <vt:lpstr>P 6.B</vt:lpstr>
      <vt:lpstr>Summary P6</vt:lpstr>
      <vt:lpstr>P 7</vt:lpstr>
      <vt:lpstr>Summary P7</vt:lpstr>
      <vt:lpstr>P 8</vt:lpstr>
      <vt:lpstr>Summary P8</vt:lpstr>
      <vt:lpstr>P 9</vt:lpstr>
      <vt:lpstr>Summary P9</vt:lpstr>
      <vt:lpstr>P 10.A</vt:lpstr>
      <vt:lpstr>P 10.B</vt:lpstr>
      <vt:lpstr>Summary P10</vt:lpstr>
      <vt:lpstr>All Activities</vt:lpstr>
      <vt:lpstr>Respuesta</vt:lpstr>
      <vt:lpstr>Preguntas</vt:lpstr>
      <vt:lpstr>Lista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Pereira" &lt;fpereirav@icloud.com&gt;</dc:creator>
  <cp:lastModifiedBy>Janja Eke</cp:lastModifiedBy>
  <dcterms:created xsi:type="dcterms:W3CDTF">2021-12-16T18:50:02Z</dcterms:created>
  <dcterms:modified xsi:type="dcterms:W3CDTF">2022-05-17T12:15:24Z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0x0101002CB29C2D4AD9A248AC9551809FB7475D</vt:lpwstr>
  </property>
</Properties>
</file>